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126"/>
  <workbookPr filterPrivacy="1" defaultThemeVersion="166925"/>
  <xr:revisionPtr revIDLastSave="0" documentId="10_ncr:100000_{24130942-FE17-48D1-A286-2C72D2447F92}" xr6:coauthVersionLast="31" xr6:coauthVersionMax="45" xr10:uidLastSave="{00000000-0000-0000-0000-000000000000}"/>
  <bookViews>
    <workbookView xWindow="4140" yWindow="-13620" windowWidth="21840" windowHeight="13140" tabRatio="921" activeTab="20" xr2:uid="{8A63F1AF-4D06-4F53-80EC-2EF7D9CAC4B5}"/>
  </bookViews>
  <sheets>
    <sheet name="Key information" sheetId="2" r:id="rId1"/>
    <sheet name="Instructions" sheetId="1" r:id="rId2"/>
    <sheet name="F1" sheetId="72" r:id="rId3"/>
    <sheet name="F2" sheetId="134" r:id="rId4"/>
    <sheet name="F2a" sheetId="125" r:id="rId5"/>
    <sheet name="F3" sheetId="74" r:id="rId6"/>
    <sheet name="F3a" sheetId="75" r:id="rId7"/>
    <sheet name="F4" sheetId="76" r:id="rId8"/>
    <sheet name="F5" sheetId="77" r:id="rId9"/>
    <sheet name="F7" sheetId="79" r:id="rId10"/>
    <sheet name="F7a" sheetId="126" r:id="rId11"/>
    <sheet name="F7b" sheetId="127" r:id="rId12"/>
    <sheet name="F7c" sheetId="128" r:id="rId13"/>
    <sheet name="F8" sheetId="80" r:id="rId14"/>
    <sheet name="F8a" sheetId="129" r:id="rId15"/>
    <sheet name="F8b" sheetId="130" r:id="rId16"/>
    <sheet name="F8c" sheetId="131" r:id="rId17"/>
    <sheet name="F9" sheetId="81" r:id="rId18"/>
    <sheet name="F10" sheetId="82" r:id="rId19"/>
    <sheet name="F11" sheetId="113" r:id="rId20"/>
    <sheet name="F12" sheetId="124" r:id="rId21"/>
    <sheet name="Lists" sheetId="7" state="hidden" r:id="rId22"/>
  </sheets>
  <externalReferences>
    <externalReference r:id="rId23"/>
  </externalReferences>
  <definedNames>
    <definedName name="_AtRisk_SimSetting_AutomaticallyGenerateReports" hidden="1">FALSE</definedName>
    <definedName name="_AtRisk_SimSetting_AutomaticResultsDisplayMode" hidden="1">2</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GoalSeekTargetValue" hidden="1">0</definedName>
    <definedName name="_AtRisk_SimSetting_LiveUpdate" hidden="1">TRUE</definedName>
    <definedName name="_AtRisk_SimSetting_LiveUpdatePeriod" hidden="1">-1</definedName>
    <definedName name="_AtRisk_SimSetting_MacroMode" hidden="1">0</definedName>
    <definedName name="_AtRisk_SimSetting_MacroRecalculationBehavior" hidden="1">0</definedName>
    <definedName name="_AtRisk_SimSetting_MultipleCPUManualCount" hidden="1">8</definedName>
    <definedName name="_AtRisk_SimSetting_MultipleCPUMode" hidden="1">2</definedName>
    <definedName name="_AtRisk_SimSetting_RandomNumberGenerator" hidden="1">0</definedName>
    <definedName name="_AtRisk_SimSetting_ReportOptionCustomItemCumulativeOverlay01" hidden="1">0</definedName>
    <definedName name="_AtRisk_SimSetting_ReportOptionCustomItemCumulativeOverlay02" hidden="1">0</definedName>
    <definedName name="_AtRisk_SimSetting_ReportOptionCustomItemCumulativeOverlay03" hidden="1">0</definedName>
    <definedName name="_AtRisk_SimSetting_ReportOptionCustomItemCumulativeOverlay04" hidden="1">0</definedName>
    <definedName name="_AtRisk_SimSetting_ReportOptionCustomItemCumulativeOverlay05" hidden="1">0</definedName>
    <definedName name="_AtRisk_SimSetting_ReportOptionCustomItemCumulativeOverlay06" hidden="1">0</definedName>
    <definedName name="_AtRisk_SimSetting_ReportOptionCustomItemDistributionFormat01" hidden="1">1</definedName>
    <definedName name="_AtRisk_SimSetting_ReportOptionCustomItemDistributionFormat02" hidden="1">1</definedName>
    <definedName name="_AtRisk_SimSetting_ReportOptionCustomItemDistributionFormat03" hidden="1">4</definedName>
    <definedName name="_AtRisk_SimSetting_ReportOptionCustomItemDistributionFormat04" hidden="1">1</definedName>
    <definedName name="_AtRisk_SimSetting_ReportOptionCustomItemDistributionFormat05" hidden="1">1</definedName>
    <definedName name="_AtRisk_SimSetting_ReportOptionCustomItemDistributionFormat06" hidden="1">1</definedName>
    <definedName name="_AtRisk_SimSetting_ReportOptionCustomItemGraphFormat01" hidden="1">1</definedName>
    <definedName name="_AtRisk_SimSetting_ReportOptionCustomItemGraphFormat02" hidden="1">1</definedName>
    <definedName name="_AtRisk_SimSetting_ReportOptionCustomItemGraphFormat03" hidden="1">1</definedName>
    <definedName name="_AtRisk_SimSetting_ReportOptionCustomItemGraphFormat04" hidden="1">1</definedName>
    <definedName name="_AtRisk_SimSetting_ReportOptionCustomItemGraphFormat05" hidden="1">1</definedName>
    <definedName name="_AtRisk_SimSetting_ReportOptionCustomItemGraphFormat06" hidden="1">1</definedName>
    <definedName name="_AtRisk_SimSetting_ReportOptionCustomItemItemIndex01" hidden="1">0</definedName>
    <definedName name="_AtRisk_SimSetting_ReportOptionCustomItemItemIndex02" hidden="1">1</definedName>
    <definedName name="_AtRisk_SimSetting_ReportOptionCustomItemItemIndex03" hidden="1">2</definedName>
    <definedName name="_AtRisk_SimSetting_ReportOptionCustomItemItemIndex04" hidden="1">3</definedName>
    <definedName name="_AtRisk_SimSetting_ReportOptionCustomItemItemIndex05" hidden="1">4</definedName>
    <definedName name="_AtRisk_SimSetting_ReportOptionCustomItemItemIndex06" hidden="1">5</definedName>
    <definedName name="_AtRisk_SimSetting_ReportOptionCustomItemItemSize01" hidden="1">0</definedName>
    <definedName name="_AtRisk_SimSetting_ReportOptionCustomItemItemSize02" hidden="1">0</definedName>
    <definedName name="_AtRisk_SimSetting_ReportOptionCustomItemItemSize03" hidden="1">0</definedName>
    <definedName name="_AtRisk_SimSetting_ReportOptionCustomItemItemSize04" hidden="1">0</definedName>
    <definedName name="_AtRisk_SimSetting_ReportOptionCustomItemItemSize05" hidden="1">0</definedName>
    <definedName name="_AtRisk_SimSetting_ReportOptionCustomItemItemSize06" hidden="1">0</definedName>
    <definedName name="_AtRisk_SimSetting_ReportOptionCustomItemItemType01" hidden="1">1</definedName>
    <definedName name="_AtRisk_SimSetting_ReportOptionCustomItemItemType02" hidden="1">5</definedName>
    <definedName name="_AtRisk_SimSetting_ReportOptionCustomItemItemType03" hidden="1">1</definedName>
    <definedName name="_AtRisk_SimSetting_ReportOptionCustomItemItemType04" hidden="1">3</definedName>
    <definedName name="_AtRisk_SimSetting_ReportOptionCustomItemItemType05" hidden="1">2</definedName>
    <definedName name="_AtRisk_SimSetting_ReportOptionCustomItemItemType06" hidden="1">4</definedName>
    <definedName name="_AtRisk_SimSetting_ReportOptionCustomItemLegendType01" hidden="1">0</definedName>
    <definedName name="_AtRisk_SimSetting_ReportOptionCustomItemLegendType02" hidden="1">0</definedName>
    <definedName name="_AtRisk_SimSetting_ReportOptionCustomItemLegendType03" hidden="1">0</definedName>
    <definedName name="_AtRisk_SimSetting_ReportOptionCustomItemLegendType04" hidden="1">0</definedName>
    <definedName name="_AtRisk_SimSetting_ReportOptionCustomItemLegendType05" hidden="1">0</definedName>
    <definedName name="_AtRisk_SimSetting_ReportOptionCustomItemLegendType06" hidden="1">0</definedName>
    <definedName name="_AtRisk_SimSetting_ReportOptionCustomItemsCount" hidden="1">6</definedName>
    <definedName name="_AtRisk_SimSetting_ReportOptionCustomItemSensitivityFormat01" hidden="1">1</definedName>
    <definedName name="_AtRisk_SimSetting_ReportOptionCustomItemSensitivityFormat02" hidden="1">1</definedName>
    <definedName name="_AtRisk_SimSetting_ReportOptionCustomItemSensitivityFormat03" hidden="1">1</definedName>
    <definedName name="_AtRisk_SimSetting_ReportOptionCustomItemSensitivityFormat04" hidden="1">1</definedName>
    <definedName name="_AtRisk_SimSetting_ReportOptionCustomItemSensitivityFormat05" hidden="1">1</definedName>
    <definedName name="_AtRisk_SimSetting_ReportOptionCustomItemSensitivityFormat06" hidden="1">1</definedName>
    <definedName name="_AtRisk_SimSetting_ReportOptionCustomItemSummaryGraphType01" hidden="1">1</definedName>
    <definedName name="_AtRisk_SimSetting_ReportOptionCustomItemSummaryGraphType02" hidden="1">1</definedName>
    <definedName name="_AtRisk_SimSetting_ReportOptionCustomItemSummaryGraphType03" hidden="1">1</definedName>
    <definedName name="_AtRisk_SimSetting_ReportOptionCustomItemSummaryGraphType04" hidden="1">1</definedName>
    <definedName name="_AtRisk_SimSetting_ReportOptionCustomItemSummaryGraphType05" hidden="1">1</definedName>
    <definedName name="_AtRisk_SimSetting_ReportOptionCustomItemSummaryGraphType06" hidden="1">1</definedName>
    <definedName name="_AtRisk_SimSetting_ReportOptionDataMode" hidden="1">1</definedName>
    <definedName name="_AtRisk_SimSetting_ReportOptionReportMultiSimType" hidden="1">1</definedName>
    <definedName name="_AtRisk_SimSetting_ReportOptionReportPlacement" hidden="1">1</definedName>
    <definedName name="_AtRisk_SimSetting_ReportOptionReportSelection" hidden="1">0</definedName>
    <definedName name="_AtRisk_SimSetting_ReportOptionReportsFileType" hidden="1">1</definedName>
    <definedName name="_AtRisk_SimSetting_ReportOptionReportStyle" hidden="1">1</definedName>
    <definedName name="_AtRisk_SimSetting_ReportOptionSelectiveQR" hidden="1">FALSE</definedName>
    <definedName name="_AtRisk_SimSetting_ReportsList" hidden="1">0</definedName>
    <definedName name="_AtRisk_SimSetting_ShowSimulationProgressWindow" hidden="1">TRUE</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ActiveSimulationNumber"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xlnm._FilterDatabase" localSheetId="19" hidden="1">'F11'!#REF!</definedName>
    <definedName name="CIQWBGuid" hidden="1">"197863b6-5a8f-4570-a888-5565b4b8f300"</definedName>
    <definedName name="Confidence_grade">Lists!$A$2:$A$19</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"07/18/2020 02:04:44"</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Pal_Workbook_GUID" hidden="1">"IZVEJ2QFLDLGKGK3QQ87RYD9"</definedName>
    <definedName name="Part_iii" hidden="1">'[1]Key information'!$E$23</definedName>
    <definedName name="_xlnm.Print_Titles" localSheetId="2">'F1'!$A:$F</definedName>
    <definedName name="_xlnm.Print_Titles" localSheetId="18">'F10'!$A:$F</definedName>
    <definedName name="_xlnm.Print_Titles" localSheetId="19">'F11'!$F:$G</definedName>
    <definedName name="_xlnm.Print_Titles" localSheetId="20">'F12'!$A:$F</definedName>
    <definedName name="_xlnm.Print_Titles" localSheetId="3">'F2'!$A:$F</definedName>
    <definedName name="_xlnm.Print_Titles" localSheetId="5">'F3'!$A:$F</definedName>
    <definedName name="_xlnm.Print_Titles" localSheetId="7">'F4'!$A:$F</definedName>
    <definedName name="_xlnm.Print_Titles" localSheetId="8">'F5'!$A:$F</definedName>
    <definedName name="_xlnm.Print_Titles" localSheetId="9">'F7'!$A:$F</definedName>
    <definedName name="_xlnm.Print_Titles" localSheetId="10">F7a!$A:$F</definedName>
    <definedName name="_xlnm.Print_Titles" localSheetId="11">F7b!$A:$F</definedName>
    <definedName name="_xlnm.Print_Titles" localSheetId="12">F7c!$A:$F</definedName>
    <definedName name="_xlnm.Print_Titles" localSheetId="13">'F8'!$A:$F</definedName>
    <definedName name="_xlnm.Print_Titles" localSheetId="14">F8a!$A:$F</definedName>
    <definedName name="_xlnm.Print_Titles" localSheetId="15">F8b!$A:$F</definedName>
    <definedName name="_xlnm.Print_Titles" localSheetId="16">F8c!$A:$F</definedName>
    <definedName name="_xlnm.Print_Titles" localSheetId="17">'F9'!$A:$F</definedName>
    <definedName name="_xlnm.Print_Titles" localSheetId="1">Instructions!$1:$8</definedName>
    <definedName name="_xlnm.Print_Titles" localSheetId="0">'Key information'!$1:$17</definedName>
    <definedName name="Report_year">'Key information'!$E$23</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7</definedName>
    <definedName name="RiskMinimizeOnStart" hidden="1">FALSE</definedName>
    <definedName name="RiskMonitorConvergence" hidden="1">FALSE</definedName>
    <definedName name="RiskMultipleCPUSupportEnabled" hidden="1">FALSE</definedName>
    <definedName name="RiskNumIterations" hidden="1">1000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electedCell" hidden="1">"$O$21"</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FALSE</definedName>
    <definedName name="Territorial_Authority">'Key information'!$E$8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75" i="75" l="1"/>
  <c r="AA75" i="75"/>
  <c r="L75" i="75"/>
  <c r="H16" i="72" l="1"/>
  <c r="H42" i="72"/>
  <c r="H41" i="72"/>
  <c r="H37" i="72"/>
  <c r="H33" i="72"/>
  <c r="H32" i="72"/>
  <c r="H31" i="72"/>
  <c r="H30" i="72"/>
  <c r="H29" i="72"/>
  <c r="H24" i="72"/>
  <c r="H23" i="72"/>
  <c r="H22" i="72"/>
  <c r="H21" i="72"/>
  <c r="H20" i="72"/>
  <c r="H19" i="72"/>
  <c r="H18" i="72"/>
  <c r="H17" i="72"/>
  <c r="H60" i="134"/>
  <c r="H59" i="134"/>
  <c r="H58" i="134"/>
  <c r="H57" i="134"/>
  <c r="H56" i="134"/>
  <c r="H48" i="134"/>
  <c r="H47" i="134"/>
  <c r="H46" i="134"/>
  <c r="H42" i="134"/>
  <c r="H41" i="134"/>
  <c r="H40" i="134"/>
  <c r="H39" i="134"/>
  <c r="H38" i="134"/>
  <c r="H32" i="134"/>
  <c r="H31" i="134"/>
  <c r="H30" i="134"/>
  <c r="H29" i="134"/>
  <c r="H28" i="134"/>
  <c r="H27" i="134"/>
  <c r="H26" i="134"/>
  <c r="H25" i="134"/>
  <c r="H21" i="134"/>
  <c r="H20" i="134"/>
  <c r="H19" i="134"/>
  <c r="H18" i="134"/>
  <c r="H17" i="134"/>
  <c r="H16" i="134"/>
  <c r="H40" i="74"/>
  <c r="H39" i="74"/>
  <c r="H35" i="74"/>
  <c r="H34" i="74"/>
  <c r="H29" i="74"/>
  <c r="H28" i="74"/>
  <c r="H27" i="74"/>
  <c r="H26" i="74"/>
  <c r="H25" i="74"/>
  <c r="H24" i="74"/>
  <c r="H20" i="74"/>
  <c r="H19" i="74"/>
  <c r="H18" i="74"/>
  <c r="H17" i="74"/>
  <c r="H16" i="74"/>
  <c r="H39" i="76"/>
  <c r="H38" i="76"/>
  <c r="H37" i="76"/>
  <c r="H36" i="76"/>
  <c r="H35" i="76"/>
  <c r="H34" i="76"/>
  <c r="H30" i="76"/>
  <c r="H29" i="76"/>
  <c r="H28" i="76"/>
  <c r="H27" i="76"/>
  <c r="H26" i="76"/>
  <c r="H25" i="76"/>
  <c r="H24" i="76"/>
  <c r="H20" i="76"/>
  <c r="H19" i="76"/>
  <c r="H18" i="76"/>
  <c r="H17" i="76"/>
  <c r="H16" i="76"/>
  <c r="H18" i="77"/>
  <c r="H17" i="77"/>
  <c r="H16" i="77"/>
  <c r="H34" i="79"/>
  <c r="H33" i="79"/>
  <c r="H32" i="79"/>
  <c r="H28" i="79"/>
  <c r="H27" i="79"/>
  <c r="H26" i="79"/>
  <c r="H23" i="79"/>
  <c r="H19" i="79"/>
  <c r="H18" i="79"/>
  <c r="H17" i="79"/>
  <c r="H34" i="126"/>
  <c r="H33" i="126"/>
  <c r="H32" i="126"/>
  <c r="H28" i="126"/>
  <c r="H27" i="126"/>
  <c r="H26" i="126"/>
  <c r="H23" i="126"/>
  <c r="H19" i="126"/>
  <c r="H18" i="126"/>
  <c r="H17" i="126"/>
  <c r="H34" i="127"/>
  <c r="H33" i="127"/>
  <c r="H32" i="127"/>
  <c r="H28" i="127"/>
  <c r="H27" i="127"/>
  <c r="H26" i="127"/>
  <c r="H23" i="127"/>
  <c r="H19" i="127"/>
  <c r="H18" i="127"/>
  <c r="H17" i="127"/>
  <c r="H34" i="128"/>
  <c r="H33" i="128"/>
  <c r="H32" i="128"/>
  <c r="H28" i="128"/>
  <c r="H27" i="128"/>
  <c r="H26" i="128"/>
  <c r="H23" i="128"/>
  <c r="H19" i="128"/>
  <c r="H18" i="128"/>
  <c r="H17" i="128"/>
  <c r="H30" i="80"/>
  <c r="H29" i="80"/>
  <c r="H28" i="80"/>
  <c r="H27" i="80"/>
  <c r="H26" i="80"/>
  <c r="H25" i="80"/>
  <c r="H24" i="80"/>
  <c r="H23" i="80"/>
  <c r="H22" i="80"/>
  <c r="H21" i="80"/>
  <c r="H20" i="80"/>
  <c r="H19" i="80"/>
  <c r="H18" i="80"/>
  <c r="H17" i="80"/>
  <c r="H16" i="80"/>
  <c r="H15" i="80"/>
  <c r="H30" i="129"/>
  <c r="H29" i="129"/>
  <c r="H28" i="129"/>
  <c r="H27" i="129"/>
  <c r="H26" i="129"/>
  <c r="H25" i="129"/>
  <c r="H24" i="129"/>
  <c r="H23" i="129"/>
  <c r="H22" i="129"/>
  <c r="H21" i="129"/>
  <c r="H20" i="129"/>
  <c r="H19" i="129"/>
  <c r="H18" i="129"/>
  <c r="H17" i="129"/>
  <c r="H16" i="129"/>
  <c r="H15" i="129"/>
  <c r="H30" i="130"/>
  <c r="H29" i="130"/>
  <c r="H28" i="130"/>
  <c r="H27" i="130"/>
  <c r="H26" i="130"/>
  <c r="H25" i="130"/>
  <c r="H24" i="130"/>
  <c r="H23" i="130"/>
  <c r="H22" i="130"/>
  <c r="H21" i="130"/>
  <c r="H20" i="130"/>
  <c r="H19" i="130"/>
  <c r="H18" i="130"/>
  <c r="H17" i="130"/>
  <c r="H16" i="130"/>
  <c r="H15" i="130"/>
  <c r="H30" i="131"/>
  <c r="H29" i="131"/>
  <c r="H28" i="131"/>
  <c r="H27" i="131"/>
  <c r="H26" i="131"/>
  <c r="H25" i="131"/>
  <c r="H24" i="131"/>
  <c r="H23" i="131"/>
  <c r="H22" i="131"/>
  <c r="H21" i="131"/>
  <c r="H20" i="131"/>
  <c r="H19" i="131"/>
  <c r="H18" i="131"/>
  <c r="H17" i="131"/>
  <c r="H16" i="131"/>
  <c r="H15" i="131"/>
  <c r="H77" i="82"/>
  <c r="H73" i="82"/>
  <c r="H72" i="82"/>
  <c r="H71" i="82"/>
  <c r="H70" i="82"/>
  <c r="H69" i="82"/>
  <c r="H68" i="82"/>
  <c r="H61" i="82"/>
  <c r="H60" i="82"/>
  <c r="H59" i="82"/>
  <c r="H55" i="82"/>
  <c r="H54" i="82"/>
  <c r="H53" i="82"/>
  <c r="H52" i="82"/>
  <c r="H48" i="82"/>
  <c r="H47" i="82"/>
  <c r="H46" i="82"/>
  <c r="H45" i="82"/>
  <c r="H44" i="82"/>
  <c r="H40" i="82"/>
  <c r="H39" i="82"/>
  <c r="H38" i="82"/>
  <c r="H37" i="82"/>
  <c r="H36" i="82"/>
  <c r="H35" i="82"/>
  <c r="H34" i="82"/>
  <c r="H33" i="82"/>
  <c r="H32" i="82"/>
  <c r="H31" i="82"/>
  <c r="H30" i="82"/>
  <c r="H26" i="82"/>
  <c r="H24" i="82"/>
  <c r="H23" i="82"/>
  <c r="H22" i="82"/>
  <c r="H18" i="82"/>
  <c r="H17" i="82"/>
  <c r="H16" i="82"/>
  <c r="H15" i="124"/>
  <c r="X17" i="113" l="1"/>
  <c r="R16" i="113"/>
  <c r="I74" i="82"/>
  <c r="I62" i="82"/>
  <c r="I56" i="82"/>
  <c r="I41" i="82"/>
  <c r="I25" i="82"/>
  <c r="I27" i="82" s="1"/>
  <c r="I19" i="82"/>
  <c r="I30" i="81"/>
  <c r="I28" i="81"/>
  <c r="AA15" i="81"/>
  <c r="V31" i="80"/>
  <c r="W20" i="79"/>
  <c r="V40" i="76"/>
  <c r="V31" i="76"/>
  <c r="V21" i="76"/>
  <c r="AP16" i="75"/>
  <c r="X16" i="75"/>
  <c r="Z41" i="74"/>
  <c r="Z36" i="74"/>
  <c r="AA21" i="74"/>
  <c r="I28" i="125"/>
  <c r="I20" i="125"/>
  <c r="S61" i="134"/>
  <c r="S49" i="134"/>
  <c r="S43" i="134"/>
  <c r="S33" i="134"/>
  <c r="W22" i="134"/>
  <c r="I43" i="72"/>
  <c r="I34" i="72"/>
  <c r="I25" i="72"/>
  <c r="AA74" i="82"/>
  <c r="AA62" i="82"/>
  <c r="AA56" i="82"/>
  <c r="AA49" i="82"/>
  <c r="AA41" i="82"/>
  <c r="AA25" i="82"/>
  <c r="AA27" i="82" s="1"/>
  <c r="AA19" i="82"/>
  <c r="AA31" i="131"/>
  <c r="AA31" i="130"/>
  <c r="AA31" i="129"/>
  <c r="AA31" i="80"/>
  <c r="AA35" i="128"/>
  <c r="AA29" i="128"/>
  <c r="AA20" i="128"/>
  <c r="AA14" i="128"/>
  <c r="AA35" i="127"/>
  <c r="AA29" i="127"/>
  <c r="AA20" i="127"/>
  <c r="AA14" i="127"/>
  <c r="AA35" i="126"/>
  <c r="AA29" i="126"/>
  <c r="AA20" i="126"/>
  <c r="AA14" i="126"/>
  <c r="AA35" i="79"/>
  <c r="AA29" i="79"/>
  <c r="AA20" i="79"/>
  <c r="AA14" i="79"/>
  <c r="AA40" i="76"/>
  <c r="AA31" i="76"/>
  <c r="AA21" i="76"/>
  <c r="AB41" i="74"/>
  <c r="AB36" i="74"/>
  <c r="AB30" i="74"/>
  <c r="AB21" i="74"/>
  <c r="AA61" i="134"/>
  <c r="AA49" i="134"/>
  <c r="AA43" i="134"/>
  <c r="AA33" i="134"/>
  <c r="AA22" i="134"/>
  <c r="AA43" i="72"/>
  <c r="AA34" i="72"/>
  <c r="AA25" i="72"/>
  <c r="I36" i="72" l="1"/>
  <c r="AA36" i="72"/>
  <c r="AA38" i="72" s="1"/>
  <c r="AA44" i="72" s="1"/>
  <c r="AA38" i="127"/>
  <c r="AA38" i="79"/>
  <c r="S51" i="134"/>
  <c r="AB31" i="74"/>
  <c r="AA65" i="82"/>
  <c r="I38" i="72"/>
  <c r="AA38" i="126"/>
  <c r="AA51" i="134"/>
  <c r="AA35" i="134"/>
  <c r="AA53" i="134" s="1"/>
  <c r="AA38" i="128"/>
  <c r="I44" i="72" l="1"/>
  <c r="C57" i="2"/>
  <c r="E57" i="2" l="1"/>
  <c r="Z29" i="79" l="1"/>
  <c r="Y29" i="79"/>
  <c r="X29" i="79"/>
  <c r="W29" i="79"/>
  <c r="V29" i="79"/>
  <c r="U29" i="79"/>
  <c r="T29" i="79"/>
  <c r="S29" i="79"/>
  <c r="R29" i="79"/>
  <c r="O29" i="79"/>
  <c r="L29" i="79"/>
  <c r="I29" i="79"/>
  <c r="Z20" i="79"/>
  <c r="Y20" i="79"/>
  <c r="X20" i="79"/>
  <c r="V20" i="79"/>
  <c r="U20" i="79"/>
  <c r="T20" i="79"/>
  <c r="S20" i="79"/>
  <c r="R20" i="79"/>
  <c r="O20" i="79"/>
  <c r="L20" i="79"/>
  <c r="I20" i="79"/>
  <c r="B16" i="134"/>
  <c r="B17" i="134"/>
  <c r="B18" i="134"/>
  <c r="B19" i="134"/>
  <c r="B20" i="134"/>
  <c r="B21" i="134"/>
  <c r="B22" i="134"/>
  <c r="B23" i="134"/>
  <c r="B24" i="134"/>
  <c r="B25" i="134"/>
  <c r="B26" i="134"/>
  <c r="B27" i="134"/>
  <c r="B28" i="134"/>
  <c r="B29" i="134"/>
  <c r="B30" i="134"/>
  <c r="B31" i="134"/>
  <c r="B32" i="134"/>
  <c r="B33" i="134"/>
  <c r="B34" i="134"/>
  <c r="B35" i="134"/>
  <c r="B36" i="134"/>
  <c r="B37" i="134"/>
  <c r="B38" i="134"/>
  <c r="B39" i="134"/>
  <c r="B40" i="134"/>
  <c r="B41" i="134"/>
  <c r="B42" i="134"/>
  <c r="B43" i="134"/>
  <c r="B44" i="134"/>
  <c r="B45" i="134"/>
  <c r="B46" i="134"/>
  <c r="B47" i="134"/>
  <c r="B48" i="134"/>
  <c r="B49" i="134"/>
  <c r="B50" i="134"/>
  <c r="B51" i="134"/>
  <c r="B52" i="134"/>
  <c r="B53" i="134"/>
  <c r="B54" i="134"/>
  <c r="B55" i="134"/>
  <c r="B56" i="134"/>
  <c r="B57" i="134"/>
  <c r="B58" i="134"/>
  <c r="B59" i="134"/>
  <c r="B60" i="134"/>
  <c r="B61" i="134"/>
  <c r="B39" i="128"/>
  <c r="B38" i="128"/>
  <c r="B39" i="127"/>
  <c r="B38" i="127"/>
  <c r="C88" i="2"/>
  <c r="H20" i="79" l="1"/>
  <c r="H29" i="79"/>
  <c r="B37" i="79"/>
  <c r="B37" i="126"/>
  <c r="I35" i="79"/>
  <c r="D3" i="134"/>
  <c r="L61" i="134"/>
  <c r="Z61" i="134"/>
  <c r="Y61" i="134"/>
  <c r="X61" i="134"/>
  <c r="W61" i="134"/>
  <c r="V61" i="134"/>
  <c r="U61" i="134"/>
  <c r="T61" i="134"/>
  <c r="R61" i="134"/>
  <c r="O61" i="134"/>
  <c r="I61" i="134"/>
  <c r="Z49" i="134"/>
  <c r="Y49" i="134"/>
  <c r="X49" i="134"/>
  <c r="W49" i="134"/>
  <c r="V49" i="134"/>
  <c r="U49" i="134"/>
  <c r="T49" i="134"/>
  <c r="R49" i="134"/>
  <c r="O49" i="134"/>
  <c r="L49" i="134"/>
  <c r="I49" i="134"/>
  <c r="Z43" i="134"/>
  <c r="Y43" i="134"/>
  <c r="X43" i="134"/>
  <c r="W43" i="134"/>
  <c r="V43" i="134"/>
  <c r="U43" i="134"/>
  <c r="T43" i="134"/>
  <c r="R43" i="134"/>
  <c r="O43" i="134"/>
  <c r="L43" i="134"/>
  <c r="I43" i="134"/>
  <c r="R33" i="134"/>
  <c r="I33" i="134"/>
  <c r="Z22" i="134"/>
  <c r="Y22" i="134"/>
  <c r="X22" i="134"/>
  <c r="V22" i="134"/>
  <c r="U22" i="134"/>
  <c r="T22" i="134"/>
  <c r="S22" i="134"/>
  <c r="S35" i="134" s="1"/>
  <c r="S53" i="134" s="1"/>
  <c r="R22" i="134"/>
  <c r="O22" i="134"/>
  <c r="L22" i="134"/>
  <c r="I22" i="134"/>
  <c r="H49" i="134" l="1"/>
  <c r="H22" i="134"/>
  <c r="H43" i="134"/>
  <c r="H61" i="134"/>
  <c r="I51" i="134"/>
  <c r="R51" i="134"/>
  <c r="Z33" i="134"/>
  <c r="Y33" i="134"/>
  <c r="X33" i="134"/>
  <c r="W33" i="134"/>
  <c r="V33" i="134"/>
  <c r="U33" i="134"/>
  <c r="T33" i="134"/>
  <c r="O33" i="134"/>
  <c r="L33" i="134"/>
  <c r="Z51" i="134"/>
  <c r="Y51" i="134"/>
  <c r="X51" i="134"/>
  <c r="W51" i="134"/>
  <c r="V51" i="134"/>
  <c r="T51" i="134"/>
  <c r="O51" i="134"/>
  <c r="L51" i="134"/>
  <c r="U51" i="134"/>
  <c r="B15" i="134"/>
  <c r="B1" i="134"/>
  <c r="H33" i="134" l="1"/>
  <c r="H51" i="134"/>
  <c r="W35" i="134"/>
  <c r="W53" i="134" s="1"/>
  <c r="X35" i="134"/>
  <c r="X53" i="134" s="1"/>
  <c r="Y35" i="134"/>
  <c r="Y53" i="134" s="1"/>
  <c r="L35" i="134"/>
  <c r="L53" i="134" s="1"/>
  <c r="T35" i="134"/>
  <c r="T53" i="134" s="1"/>
  <c r="U35" i="134"/>
  <c r="U53" i="134" s="1"/>
  <c r="R35" i="134"/>
  <c r="R53" i="134" s="1"/>
  <c r="O35" i="134"/>
  <c r="O53" i="134" s="1"/>
  <c r="V35" i="134"/>
  <c r="V53" i="134" s="1"/>
  <c r="I35" i="134"/>
  <c r="Z35" i="134"/>
  <c r="Z53" i="134" s="1"/>
  <c r="I53" i="134" l="1"/>
  <c r="H53" i="134" s="1"/>
  <c r="H35" i="134"/>
  <c r="H3" i="134" l="1"/>
  <c r="E88" i="2" s="1"/>
  <c r="B19" i="124" l="1"/>
  <c r="C17" i="124"/>
  <c r="C86" i="2" l="1"/>
  <c r="C91" i="2"/>
  <c r="C90" i="2"/>
  <c r="C110" i="2"/>
  <c r="C109" i="2"/>
  <c r="E86" i="2" l="1"/>
  <c r="E110" i="2"/>
  <c r="C101" i="2"/>
  <c r="C100" i="2"/>
  <c r="C99" i="2"/>
  <c r="C97" i="2"/>
  <c r="C96" i="2"/>
  <c r="C95" i="2"/>
  <c r="Z31" i="131"/>
  <c r="Z14" i="128" s="1"/>
  <c r="Y31" i="131"/>
  <c r="Y14" i="128" s="1"/>
  <c r="X31" i="131"/>
  <c r="X14" i="128" s="1"/>
  <c r="W31" i="131"/>
  <c r="W14" i="128" s="1"/>
  <c r="V31" i="131"/>
  <c r="V14" i="128" s="1"/>
  <c r="U31" i="131"/>
  <c r="U14" i="128" s="1"/>
  <c r="T31" i="131"/>
  <c r="T14" i="128" s="1"/>
  <c r="S31" i="131"/>
  <c r="S14" i="128" s="1"/>
  <c r="R31" i="131"/>
  <c r="R14" i="128" s="1"/>
  <c r="O31" i="131"/>
  <c r="O14" i="128" s="1"/>
  <c r="L31" i="131"/>
  <c r="L14" i="128" s="1"/>
  <c r="I31" i="131"/>
  <c r="B31" i="131"/>
  <c r="B30" i="131"/>
  <c r="B29" i="131"/>
  <c r="B28" i="131"/>
  <c r="B27" i="131"/>
  <c r="B26" i="131"/>
  <c r="B25" i="131"/>
  <c r="B24" i="131"/>
  <c r="B23" i="131"/>
  <c r="B22" i="131"/>
  <c r="B21" i="131"/>
  <c r="B20" i="131"/>
  <c r="B19" i="131"/>
  <c r="B18" i="131"/>
  <c r="B17" i="131"/>
  <c r="B16" i="131"/>
  <c r="B15" i="131"/>
  <c r="D3" i="131"/>
  <c r="B1" i="131"/>
  <c r="Z31" i="130"/>
  <c r="Z14" i="127" s="1"/>
  <c r="Y31" i="130"/>
  <c r="Y14" i="127" s="1"/>
  <c r="X31" i="130"/>
  <c r="X14" i="127" s="1"/>
  <c r="W31" i="130"/>
  <c r="W14" i="127" s="1"/>
  <c r="V31" i="130"/>
  <c r="V14" i="127" s="1"/>
  <c r="U31" i="130"/>
  <c r="U14" i="127" s="1"/>
  <c r="T31" i="130"/>
  <c r="T14" i="127" s="1"/>
  <c r="S31" i="130"/>
  <c r="S14" i="127" s="1"/>
  <c r="R31" i="130"/>
  <c r="R14" i="127" s="1"/>
  <c r="O31" i="130"/>
  <c r="O14" i="127" s="1"/>
  <c r="L31" i="130"/>
  <c r="L14" i="127" s="1"/>
  <c r="I31" i="130"/>
  <c r="B31" i="130"/>
  <c r="B30" i="130"/>
  <c r="B29" i="130"/>
  <c r="B28" i="130"/>
  <c r="B27" i="130"/>
  <c r="B26" i="130"/>
  <c r="B25" i="130"/>
  <c r="B24" i="130"/>
  <c r="B23" i="130"/>
  <c r="B22" i="130"/>
  <c r="B21" i="130"/>
  <c r="B20" i="130"/>
  <c r="B19" i="130"/>
  <c r="B18" i="130"/>
  <c r="B17" i="130"/>
  <c r="B16" i="130"/>
  <c r="B15" i="130"/>
  <c r="D3" i="130"/>
  <c r="B1" i="130"/>
  <c r="Z31" i="129"/>
  <c r="Z14" i="126" s="1"/>
  <c r="Y31" i="129"/>
  <c r="Y14" i="126" s="1"/>
  <c r="X31" i="129"/>
  <c r="X14" i="126" s="1"/>
  <c r="W31" i="129"/>
  <c r="W14" i="126" s="1"/>
  <c r="V31" i="129"/>
  <c r="V14" i="126" s="1"/>
  <c r="U31" i="129"/>
  <c r="U14" i="126" s="1"/>
  <c r="T31" i="129"/>
  <c r="T14" i="126" s="1"/>
  <c r="S31" i="129"/>
  <c r="S14" i="126" s="1"/>
  <c r="R31" i="129"/>
  <c r="R14" i="126" s="1"/>
  <c r="O31" i="129"/>
  <c r="O14" i="126" s="1"/>
  <c r="L31" i="129"/>
  <c r="L14" i="126" s="1"/>
  <c r="I31" i="129"/>
  <c r="B31" i="129"/>
  <c r="B30" i="129"/>
  <c r="B29" i="129"/>
  <c r="B28" i="129"/>
  <c r="B27" i="129"/>
  <c r="B26" i="129"/>
  <c r="B25" i="129"/>
  <c r="B24" i="129"/>
  <c r="B23" i="129"/>
  <c r="B22" i="129"/>
  <c r="B21" i="129"/>
  <c r="B20" i="129"/>
  <c r="B19" i="129"/>
  <c r="B18" i="129"/>
  <c r="B17" i="129"/>
  <c r="B16" i="129"/>
  <c r="B15" i="129"/>
  <c r="D3" i="129"/>
  <c r="B1" i="129"/>
  <c r="B37" i="128"/>
  <c r="B36" i="128"/>
  <c r="Z35" i="128"/>
  <c r="Y35" i="128"/>
  <c r="X35" i="128"/>
  <c r="W35" i="128"/>
  <c r="V35" i="128"/>
  <c r="U35" i="128"/>
  <c r="T35" i="128"/>
  <c r="S35" i="128"/>
  <c r="R35" i="128"/>
  <c r="O35" i="128"/>
  <c r="L35" i="128"/>
  <c r="I35" i="128"/>
  <c r="B35" i="128"/>
  <c r="B34" i="128"/>
  <c r="B33" i="128"/>
  <c r="B32" i="128"/>
  <c r="B31" i="128"/>
  <c r="B30" i="128"/>
  <c r="Z29" i="128"/>
  <c r="Y29" i="128"/>
  <c r="X29" i="128"/>
  <c r="W29" i="128"/>
  <c r="V29" i="128"/>
  <c r="U29" i="128"/>
  <c r="T29" i="128"/>
  <c r="S29" i="128"/>
  <c r="R29" i="128"/>
  <c r="O29" i="128"/>
  <c r="L29" i="128"/>
  <c r="I29" i="128"/>
  <c r="B29" i="128"/>
  <c r="B28" i="128"/>
  <c r="B27" i="128"/>
  <c r="B26" i="128"/>
  <c r="B25" i="128"/>
  <c r="B24" i="128"/>
  <c r="B23" i="128"/>
  <c r="B22" i="128"/>
  <c r="B21" i="128"/>
  <c r="Z20" i="128"/>
  <c r="Y20" i="128"/>
  <c r="X20" i="128"/>
  <c r="W20" i="128"/>
  <c r="V20" i="128"/>
  <c r="U20" i="128"/>
  <c r="T20" i="128"/>
  <c r="S20" i="128"/>
  <c r="R20" i="128"/>
  <c r="O20" i="128"/>
  <c r="L20" i="128"/>
  <c r="I20" i="128"/>
  <c r="B20" i="128"/>
  <c r="B19" i="128"/>
  <c r="B18" i="128"/>
  <c r="B17" i="128"/>
  <c r="B16" i="128"/>
  <c r="B15" i="128"/>
  <c r="B14" i="128"/>
  <c r="D3" i="128"/>
  <c r="B1" i="128"/>
  <c r="B37" i="127"/>
  <c r="B36" i="127"/>
  <c r="Z35" i="127"/>
  <c r="Y35" i="127"/>
  <c r="X35" i="127"/>
  <c r="W35" i="127"/>
  <c r="V35" i="127"/>
  <c r="U35" i="127"/>
  <c r="T35" i="127"/>
  <c r="S35" i="127"/>
  <c r="R35" i="127"/>
  <c r="O35" i="127"/>
  <c r="L35" i="127"/>
  <c r="I35" i="127"/>
  <c r="B35" i="127"/>
  <c r="B34" i="127"/>
  <c r="B33" i="127"/>
  <c r="B32" i="127"/>
  <c r="B31" i="127"/>
  <c r="B30" i="127"/>
  <c r="Z29" i="127"/>
  <c r="Y29" i="127"/>
  <c r="X29" i="127"/>
  <c r="W29" i="127"/>
  <c r="V29" i="127"/>
  <c r="U29" i="127"/>
  <c r="T29" i="127"/>
  <c r="S29" i="127"/>
  <c r="R29" i="127"/>
  <c r="O29" i="127"/>
  <c r="L29" i="127"/>
  <c r="I29" i="127"/>
  <c r="B29" i="127"/>
  <c r="B28" i="127"/>
  <c r="B27" i="127"/>
  <c r="B26" i="127"/>
  <c r="B25" i="127"/>
  <c r="B24" i="127"/>
  <c r="B23" i="127"/>
  <c r="B22" i="127"/>
  <c r="B21" i="127"/>
  <c r="Z20" i="127"/>
  <c r="Y20" i="127"/>
  <c r="X20" i="127"/>
  <c r="W20" i="127"/>
  <c r="V20" i="127"/>
  <c r="U20" i="127"/>
  <c r="T20" i="127"/>
  <c r="S20" i="127"/>
  <c r="R20" i="127"/>
  <c r="O20" i="127"/>
  <c r="L20" i="127"/>
  <c r="I20" i="127"/>
  <c r="B20" i="127"/>
  <c r="B19" i="127"/>
  <c r="B18" i="127"/>
  <c r="B17" i="127"/>
  <c r="B16" i="127"/>
  <c r="B15" i="127"/>
  <c r="B14" i="127"/>
  <c r="D3" i="127"/>
  <c r="B1" i="127"/>
  <c r="B39" i="126"/>
  <c r="B38" i="126"/>
  <c r="Z35" i="126"/>
  <c r="Y35" i="126"/>
  <c r="X35" i="126"/>
  <c r="W35" i="126"/>
  <c r="V35" i="126"/>
  <c r="U35" i="126"/>
  <c r="T35" i="126"/>
  <c r="S35" i="126"/>
  <c r="R35" i="126"/>
  <c r="O35" i="126"/>
  <c r="L35" i="126"/>
  <c r="I35" i="126"/>
  <c r="B35" i="126"/>
  <c r="B34" i="126"/>
  <c r="B33" i="126"/>
  <c r="B32" i="126"/>
  <c r="B31" i="126"/>
  <c r="B30" i="126"/>
  <c r="Z29" i="126"/>
  <c r="Y29" i="126"/>
  <c r="X29" i="126"/>
  <c r="W29" i="126"/>
  <c r="V29" i="126"/>
  <c r="U29" i="126"/>
  <c r="T29" i="126"/>
  <c r="S29" i="126"/>
  <c r="R29" i="126"/>
  <c r="O29" i="126"/>
  <c r="L29" i="126"/>
  <c r="I29" i="126"/>
  <c r="B29" i="126"/>
  <c r="B28" i="126"/>
  <c r="B27" i="126"/>
  <c r="B26" i="126"/>
  <c r="B25" i="126"/>
  <c r="B24" i="126"/>
  <c r="B23" i="126"/>
  <c r="B22" i="126"/>
  <c r="B21" i="126"/>
  <c r="Z20" i="126"/>
  <c r="Y20" i="126"/>
  <c r="X20" i="126"/>
  <c r="W20" i="126"/>
  <c r="V20" i="126"/>
  <c r="U20" i="126"/>
  <c r="T20" i="126"/>
  <c r="S20" i="126"/>
  <c r="R20" i="126"/>
  <c r="O20" i="126"/>
  <c r="L20" i="126"/>
  <c r="I20" i="126"/>
  <c r="B20" i="126"/>
  <c r="B19" i="126"/>
  <c r="B18" i="126"/>
  <c r="B17" i="126"/>
  <c r="B16" i="126"/>
  <c r="B15" i="126"/>
  <c r="B14" i="126"/>
  <c r="D3" i="126"/>
  <c r="B1" i="126"/>
  <c r="H35" i="126" l="1"/>
  <c r="H20" i="126"/>
  <c r="H29" i="128"/>
  <c r="I14" i="128"/>
  <c r="H14" i="128" s="1"/>
  <c r="H31" i="131"/>
  <c r="I14" i="127"/>
  <c r="H14" i="127" s="1"/>
  <c r="H31" i="130"/>
  <c r="H3" i="130" s="1"/>
  <c r="E100" i="2" s="1"/>
  <c r="X38" i="128"/>
  <c r="H29" i="127"/>
  <c r="I14" i="126"/>
  <c r="H14" i="126" s="1"/>
  <c r="H31" i="129"/>
  <c r="H29" i="126"/>
  <c r="H35" i="127"/>
  <c r="H35" i="128"/>
  <c r="H20" i="128"/>
  <c r="H20" i="127"/>
  <c r="U38" i="128"/>
  <c r="S38" i="127"/>
  <c r="T38" i="128"/>
  <c r="U38" i="127"/>
  <c r="V38" i="128"/>
  <c r="V38" i="127"/>
  <c r="I38" i="128"/>
  <c r="W38" i="128"/>
  <c r="W38" i="127"/>
  <c r="L38" i="128"/>
  <c r="I38" i="126"/>
  <c r="L38" i="127"/>
  <c r="X38" i="127"/>
  <c r="O38" i="128"/>
  <c r="Y38" i="128"/>
  <c r="O38" i="127"/>
  <c r="Y38" i="127"/>
  <c r="R38" i="128"/>
  <c r="Z38" i="128"/>
  <c r="T38" i="127"/>
  <c r="R38" i="127"/>
  <c r="Z38" i="127"/>
  <c r="S38" i="128"/>
  <c r="R38" i="126"/>
  <c r="X38" i="126"/>
  <c r="H3" i="129"/>
  <c r="E99" i="2" s="1"/>
  <c r="H3" i="131"/>
  <c r="E101" i="2" s="1"/>
  <c r="L38" i="126"/>
  <c r="O38" i="126"/>
  <c r="S38" i="126"/>
  <c r="T38" i="126"/>
  <c r="U38" i="126"/>
  <c r="V38" i="126"/>
  <c r="W38" i="126"/>
  <c r="Y38" i="126"/>
  <c r="Z38" i="126"/>
  <c r="C89" i="2"/>
  <c r="O36" i="125"/>
  <c r="L36" i="125"/>
  <c r="I36" i="125"/>
  <c r="B36" i="125"/>
  <c r="H35" i="125"/>
  <c r="B35" i="125"/>
  <c r="H34" i="125"/>
  <c r="B34" i="125"/>
  <c r="B33" i="125"/>
  <c r="B32" i="125"/>
  <c r="B31" i="125"/>
  <c r="B30" i="125"/>
  <c r="B29" i="125"/>
  <c r="O28" i="125"/>
  <c r="L28" i="125"/>
  <c r="B28" i="125"/>
  <c r="H27" i="125"/>
  <c r="B27" i="125"/>
  <c r="H26" i="125"/>
  <c r="B26" i="125"/>
  <c r="B25" i="125"/>
  <c r="B24" i="125"/>
  <c r="B23" i="125"/>
  <c r="B22" i="125"/>
  <c r="B21" i="125"/>
  <c r="O20" i="125"/>
  <c r="L20" i="125"/>
  <c r="B20" i="125"/>
  <c r="H19" i="125"/>
  <c r="B19" i="125"/>
  <c r="H18" i="125"/>
  <c r="B18" i="125"/>
  <c r="B17" i="125"/>
  <c r="B16" i="125"/>
  <c r="B15" i="125"/>
  <c r="O10" i="125"/>
  <c r="L10" i="125"/>
  <c r="D3" i="125"/>
  <c r="B1" i="125"/>
  <c r="B31" i="124"/>
  <c r="B30" i="124"/>
  <c r="B29" i="124"/>
  <c r="B28" i="124"/>
  <c r="B27" i="124"/>
  <c r="B26" i="124"/>
  <c r="B25" i="124"/>
  <c r="B24" i="124"/>
  <c r="B23" i="124"/>
  <c r="B22" i="124"/>
  <c r="B21" i="124"/>
  <c r="B20" i="124"/>
  <c r="H3" i="124"/>
  <c r="E105" i="2" s="1"/>
  <c r="C105" i="2"/>
  <c r="B16" i="124"/>
  <c r="B18" i="124"/>
  <c r="B15" i="124"/>
  <c r="D3" i="124"/>
  <c r="B1" i="124"/>
  <c r="H38" i="128" l="1"/>
  <c r="I39" i="126"/>
  <c r="H38" i="126"/>
  <c r="I38" i="127"/>
  <c r="H38" i="127" s="1"/>
  <c r="I39" i="128"/>
  <c r="H36" i="125"/>
  <c r="H28" i="125"/>
  <c r="H20" i="125"/>
  <c r="B38" i="72"/>
  <c r="B39" i="72"/>
  <c r="B40" i="72"/>
  <c r="B41" i="72"/>
  <c r="B42" i="72"/>
  <c r="B43" i="72"/>
  <c r="B44" i="72"/>
  <c r="Z43" i="72"/>
  <c r="Y43" i="72"/>
  <c r="X43" i="72"/>
  <c r="W43" i="72"/>
  <c r="V43" i="72"/>
  <c r="U43" i="72"/>
  <c r="T43" i="72"/>
  <c r="S43" i="72"/>
  <c r="R43" i="72"/>
  <c r="O43" i="72"/>
  <c r="L43" i="72"/>
  <c r="B37" i="72"/>
  <c r="B36" i="72"/>
  <c r="B25" i="72"/>
  <c r="B23" i="72"/>
  <c r="B24" i="72"/>
  <c r="B22" i="72"/>
  <c r="B21" i="72"/>
  <c r="B20" i="72"/>
  <c r="B19" i="72"/>
  <c r="B18" i="72"/>
  <c r="B17" i="72"/>
  <c r="I39" i="127" l="1"/>
  <c r="H43" i="72"/>
  <c r="L37" i="126"/>
  <c r="L37" i="128"/>
  <c r="H3" i="125"/>
  <c r="E89" i="2" s="1"/>
  <c r="L37" i="127"/>
  <c r="L39" i="126" l="1"/>
  <c r="L39" i="128"/>
  <c r="L39" i="127"/>
  <c r="D3" i="113"/>
  <c r="O37" i="126" l="1"/>
  <c r="O37" i="127"/>
  <c r="O37" i="128"/>
  <c r="O39" i="126" l="1"/>
  <c r="O39" i="128"/>
  <c r="O39" i="127"/>
  <c r="R37" i="126" l="1"/>
  <c r="R37" i="128"/>
  <c r="R37" i="127"/>
  <c r="R39" i="126" l="1"/>
  <c r="R39" i="127"/>
  <c r="R39" i="128"/>
  <c r="S37" i="126" l="1"/>
  <c r="S37" i="128"/>
  <c r="S37" i="127"/>
  <c r="S39" i="126" l="1"/>
  <c r="S39" i="127"/>
  <c r="S39" i="128"/>
  <c r="T37" i="126" l="1"/>
  <c r="T37" i="128"/>
  <c r="T37" i="127"/>
  <c r="T39" i="126" l="1"/>
  <c r="T39" i="127"/>
  <c r="T39" i="128"/>
  <c r="B53" i="82"/>
  <c r="B54" i="82"/>
  <c r="B55" i="82"/>
  <c r="B56" i="82"/>
  <c r="B57" i="82"/>
  <c r="B58" i="82"/>
  <c r="B59" i="82"/>
  <c r="B60" i="82"/>
  <c r="B61" i="82"/>
  <c r="B62" i="82"/>
  <c r="B63" i="82"/>
  <c r="B64" i="82"/>
  <c r="B65" i="82"/>
  <c r="B66" i="82"/>
  <c r="B67" i="82"/>
  <c r="B68" i="82"/>
  <c r="B69" i="82"/>
  <c r="B70" i="82"/>
  <c r="B71" i="82"/>
  <c r="B72" i="82"/>
  <c r="B73" i="82"/>
  <c r="B74" i="82"/>
  <c r="B75" i="82"/>
  <c r="B76" i="82"/>
  <c r="B77" i="82"/>
  <c r="U37" i="126" l="1"/>
  <c r="U37" i="128"/>
  <c r="U37" i="127"/>
  <c r="U39" i="126" l="1"/>
  <c r="U39" i="128"/>
  <c r="U39" i="127"/>
  <c r="E17" i="113"/>
  <c r="E18" i="113"/>
  <c r="E19" i="113"/>
  <c r="E20" i="113"/>
  <c r="E16" i="113"/>
  <c r="V37" i="126" l="1"/>
  <c r="V37" i="127"/>
  <c r="V37" i="128"/>
  <c r="V39" i="126" l="1"/>
  <c r="V39" i="128"/>
  <c r="V39" i="127"/>
  <c r="W37" i="126" l="1"/>
  <c r="W37" i="127"/>
  <c r="W37" i="128"/>
  <c r="W39" i="126" l="1"/>
  <c r="W39" i="128"/>
  <c r="W39" i="127"/>
  <c r="AP38" i="75"/>
  <c r="X38" i="75"/>
  <c r="AP49" i="75"/>
  <c r="X49" i="75"/>
  <c r="AP60" i="75"/>
  <c r="X60" i="75"/>
  <c r="AM71" i="75"/>
  <c r="AJ71" i="75"/>
  <c r="AG71" i="75"/>
  <c r="AD71" i="75"/>
  <c r="AA71" i="75"/>
  <c r="U71" i="75"/>
  <c r="R71" i="75"/>
  <c r="O71" i="75"/>
  <c r="L71" i="75"/>
  <c r="I71" i="75"/>
  <c r="B71" i="75"/>
  <c r="B60" i="75"/>
  <c r="B49" i="75"/>
  <c r="B79" i="75"/>
  <c r="B78" i="75"/>
  <c r="B77" i="75"/>
  <c r="B76" i="75"/>
  <c r="B75" i="75"/>
  <c r="B74" i="75"/>
  <c r="B73" i="75"/>
  <c r="B72" i="75"/>
  <c r="B70" i="75"/>
  <c r="B69" i="75"/>
  <c r="B68" i="75"/>
  <c r="B67" i="75"/>
  <c r="B66" i="75"/>
  <c r="B65" i="75"/>
  <c r="B64" i="75"/>
  <c r="B63" i="75"/>
  <c r="B62" i="75"/>
  <c r="B61" i="75"/>
  <c r="B59" i="75"/>
  <c r="B58" i="75"/>
  <c r="B57" i="75"/>
  <c r="B56" i="75"/>
  <c r="B55" i="75"/>
  <c r="B54" i="75"/>
  <c r="B53" i="75"/>
  <c r="B52" i="75"/>
  <c r="B51" i="75"/>
  <c r="B50" i="75"/>
  <c r="B48" i="75"/>
  <c r="B47" i="75"/>
  <c r="B46" i="75"/>
  <c r="B45" i="75"/>
  <c r="B44" i="75"/>
  <c r="B43" i="75"/>
  <c r="B42" i="75"/>
  <c r="B41" i="75"/>
  <c r="B40" i="75"/>
  <c r="B39" i="75"/>
  <c r="B38" i="75"/>
  <c r="B37" i="75"/>
  <c r="B36" i="75"/>
  <c r="B35" i="75"/>
  <c r="B34" i="75"/>
  <c r="B33" i="75"/>
  <c r="B32" i="75"/>
  <c r="B31" i="75"/>
  <c r="B30" i="75"/>
  <c r="B29" i="75"/>
  <c r="B28" i="75"/>
  <c r="B27" i="75"/>
  <c r="B26" i="75"/>
  <c r="B25" i="75"/>
  <c r="B24" i="75"/>
  <c r="B23" i="75"/>
  <c r="B22" i="75"/>
  <c r="B21" i="75"/>
  <c r="B20" i="75"/>
  <c r="B19" i="75"/>
  <c r="B18" i="75"/>
  <c r="B17" i="75"/>
  <c r="B16" i="75"/>
  <c r="X37" i="126" l="1"/>
  <c r="X37" i="127"/>
  <c r="X37" i="128"/>
  <c r="H16" i="75"/>
  <c r="H38" i="75"/>
  <c r="H60" i="75"/>
  <c r="H49" i="75"/>
  <c r="AP71" i="75"/>
  <c r="X71" i="75"/>
  <c r="C111" i="2"/>
  <c r="X39" i="126" l="1"/>
  <c r="X39" i="127"/>
  <c r="X39" i="128"/>
  <c r="H71" i="75"/>
  <c r="Y37" i="126" l="1"/>
  <c r="Y37" i="128"/>
  <c r="Y37" i="127"/>
  <c r="C104" i="2"/>
  <c r="Y39" i="126" l="1"/>
  <c r="Y39" i="127"/>
  <c r="Y39" i="128"/>
  <c r="E111" i="2"/>
  <c r="Z37" i="126" l="1"/>
  <c r="Z37" i="128"/>
  <c r="Z37" i="127"/>
  <c r="Z39" i="126" l="1"/>
  <c r="Z39" i="127"/>
  <c r="Z39" i="128"/>
  <c r="AA37" i="126" l="1"/>
  <c r="AA37" i="128"/>
  <c r="AA37" i="127"/>
  <c r="Z23" i="113"/>
  <c r="Y23" i="113"/>
  <c r="X19" i="113"/>
  <c r="X18" i="113"/>
  <c r="X16" i="113"/>
  <c r="Q23" i="113"/>
  <c r="O23" i="113"/>
  <c r="M23" i="113"/>
  <c r="L23" i="113"/>
  <c r="AA39" i="127" l="1"/>
  <c r="H39" i="127" s="1"/>
  <c r="H37" i="127"/>
  <c r="H3" i="127" s="1"/>
  <c r="E96" i="2" s="1"/>
  <c r="AA39" i="128"/>
  <c r="H39" i="128" s="1"/>
  <c r="H37" i="128"/>
  <c r="H3" i="128" s="1"/>
  <c r="E97" i="2" s="1"/>
  <c r="AA39" i="126"/>
  <c r="H39" i="126" s="1"/>
  <c r="H37" i="126"/>
  <c r="H3" i="126" s="1"/>
  <c r="E95" i="2" s="1"/>
  <c r="N23" i="113"/>
  <c r="S23" i="113"/>
  <c r="T23" i="113"/>
  <c r="U23" i="113"/>
  <c r="W23" i="113"/>
  <c r="X20" i="113"/>
  <c r="X23" i="113" s="1"/>
  <c r="R19" i="113"/>
  <c r="G19" i="113" s="1"/>
  <c r="R20" i="113"/>
  <c r="R17" i="113"/>
  <c r="G17" i="113" s="1"/>
  <c r="R18" i="113"/>
  <c r="G18" i="113" s="1"/>
  <c r="G20" i="113" l="1"/>
  <c r="C113" i="2" l="1"/>
  <c r="C107" i="2"/>
  <c r="C76" i="2"/>
  <c r="C54" i="2"/>
  <c r="C51" i="2"/>
  <c r="E51" i="2" l="1"/>
  <c r="E112" i="2" l="1"/>
  <c r="E113" i="2"/>
  <c r="E49" i="2" l="1"/>
  <c r="E50" i="2"/>
  <c r="Z56" i="82" l="1"/>
  <c r="Y56" i="82"/>
  <c r="X56" i="82"/>
  <c r="W56" i="82"/>
  <c r="V56" i="82"/>
  <c r="U56" i="82"/>
  <c r="T56" i="82"/>
  <c r="S56" i="82"/>
  <c r="R56" i="82"/>
  <c r="O56" i="82"/>
  <c r="L56" i="82"/>
  <c r="H56" i="82" l="1"/>
  <c r="Z62" i="82" l="1"/>
  <c r="Y62" i="82"/>
  <c r="X62" i="82"/>
  <c r="W62" i="82"/>
  <c r="V62" i="82"/>
  <c r="U62" i="82"/>
  <c r="T62" i="82"/>
  <c r="S62" i="82"/>
  <c r="R62" i="82"/>
  <c r="O62" i="82"/>
  <c r="L62" i="82"/>
  <c r="H62" i="82" l="1"/>
  <c r="E109" i="2" l="1"/>
  <c r="E107" i="2"/>
  <c r="Z30" i="81" l="1"/>
  <c r="Y30" i="81"/>
  <c r="X30" i="81"/>
  <c r="W30" i="81"/>
  <c r="Z28" i="81"/>
  <c r="Y28" i="81"/>
  <c r="X28" i="81"/>
  <c r="W28" i="81"/>
  <c r="AA28" i="81" s="1"/>
  <c r="AA27" i="81"/>
  <c r="AA26" i="81"/>
  <c r="AA25" i="81"/>
  <c r="AA24" i="81"/>
  <c r="Z20" i="81"/>
  <c r="Y20" i="81"/>
  <c r="X20" i="81"/>
  <c r="W20" i="81"/>
  <c r="AA19" i="81"/>
  <c r="AA18" i="81"/>
  <c r="AA17" i="81"/>
  <c r="AA16" i="81"/>
  <c r="B52" i="82"/>
  <c r="Z29" i="81" l="1"/>
  <c r="AA30" i="81"/>
  <c r="Y29" i="81"/>
  <c r="AA20" i="81"/>
  <c r="W29" i="81"/>
  <c r="X29" i="81"/>
  <c r="C112" i="2"/>
  <c r="AA29" i="81" l="1"/>
  <c r="AA77" i="75" l="1"/>
  <c r="AA76" i="75"/>
  <c r="AA74" i="75"/>
  <c r="AA73" i="75"/>
  <c r="AA72" i="75"/>
  <c r="AP23" i="75"/>
  <c r="AP22" i="75"/>
  <c r="AP21" i="75"/>
  <c r="AP20" i="75"/>
  <c r="AP19" i="75"/>
  <c r="AP18" i="75"/>
  <c r="AP17" i="75"/>
  <c r="U34" i="72"/>
  <c r="V21" i="74"/>
  <c r="AA78" i="75"/>
  <c r="U21" i="76"/>
  <c r="U31" i="80"/>
  <c r="U14" i="79" s="1"/>
  <c r="U19" i="82"/>
  <c r="V19" i="82" l="1"/>
  <c r="R41" i="82"/>
  <c r="S41" i="82"/>
  <c r="T41" i="82"/>
  <c r="U41" i="82"/>
  <c r="V41" i="82"/>
  <c r="W41" i="82"/>
  <c r="X41" i="82"/>
  <c r="Y41" i="82"/>
  <c r="Z41" i="82"/>
  <c r="R49" i="82"/>
  <c r="S49" i="82"/>
  <c r="T49" i="82"/>
  <c r="U49" i="82"/>
  <c r="V49" i="82"/>
  <c r="W49" i="82"/>
  <c r="X49" i="82"/>
  <c r="Y49" i="82"/>
  <c r="Z49" i="82"/>
  <c r="R74" i="82"/>
  <c r="S74" i="82"/>
  <c r="T74" i="82"/>
  <c r="U74" i="82"/>
  <c r="V74" i="82"/>
  <c r="W74" i="82"/>
  <c r="X74" i="82"/>
  <c r="Y74" i="82"/>
  <c r="Z74" i="82"/>
  <c r="O31" i="80"/>
  <c r="O14" i="79" s="1"/>
  <c r="R31" i="80"/>
  <c r="R14" i="79" s="1"/>
  <c r="S31" i="80"/>
  <c r="S14" i="79" s="1"/>
  <c r="T31" i="80"/>
  <c r="V14" i="79"/>
  <c r="W31" i="80"/>
  <c r="W14" i="79" s="1"/>
  <c r="X31" i="80"/>
  <c r="X14" i="79" s="1"/>
  <c r="Y31" i="80"/>
  <c r="Z31" i="80"/>
  <c r="O35" i="79"/>
  <c r="R35" i="79"/>
  <c r="S35" i="79"/>
  <c r="T35" i="79"/>
  <c r="U35" i="79"/>
  <c r="U38" i="79" s="1"/>
  <c r="V35" i="79"/>
  <c r="W35" i="79"/>
  <c r="X35" i="79"/>
  <c r="Y35" i="79"/>
  <c r="Z35" i="79"/>
  <c r="W21" i="76"/>
  <c r="X21" i="76"/>
  <c r="Y21" i="76"/>
  <c r="Z21" i="76"/>
  <c r="U31" i="76"/>
  <c r="W31" i="76"/>
  <c r="X31" i="76"/>
  <c r="Y31" i="76"/>
  <c r="Z31" i="76"/>
  <c r="U40" i="76"/>
  <c r="W40" i="76"/>
  <c r="X40" i="76"/>
  <c r="Y40" i="76"/>
  <c r="Z40" i="76"/>
  <c r="T40" i="76"/>
  <c r="S40" i="76"/>
  <c r="T31" i="76"/>
  <c r="S31" i="76"/>
  <c r="T21" i="76"/>
  <c r="S21" i="76"/>
  <c r="R40" i="76"/>
  <c r="R31" i="76"/>
  <c r="R21" i="76"/>
  <c r="R21" i="74"/>
  <c r="T21" i="74"/>
  <c r="U21" i="74"/>
  <c r="W21" i="74"/>
  <c r="X21" i="74"/>
  <c r="Y21" i="74"/>
  <c r="Z21" i="74"/>
  <c r="R30" i="74"/>
  <c r="T30" i="74"/>
  <c r="U30" i="74"/>
  <c r="V30" i="74"/>
  <c r="V31" i="74" s="1"/>
  <c r="W30" i="74"/>
  <c r="X30" i="74"/>
  <c r="Y30" i="74"/>
  <c r="Z30" i="74"/>
  <c r="AA30" i="74"/>
  <c r="R36" i="74"/>
  <c r="T36" i="74"/>
  <c r="U36" i="74"/>
  <c r="V36" i="74"/>
  <c r="W36" i="74"/>
  <c r="X36" i="74"/>
  <c r="Y36" i="74"/>
  <c r="AA36" i="74"/>
  <c r="R41" i="74"/>
  <c r="T41" i="74"/>
  <c r="U41" i="74"/>
  <c r="V41" i="74"/>
  <c r="W41" i="74"/>
  <c r="X41" i="74"/>
  <c r="Y41" i="74"/>
  <c r="AA41" i="74"/>
  <c r="Z31" i="74" l="1"/>
  <c r="X38" i="79"/>
  <c r="V38" i="79"/>
  <c r="S38" i="79"/>
  <c r="O38" i="79"/>
  <c r="R38" i="79"/>
  <c r="Z14" i="79"/>
  <c r="Z38" i="79" s="1"/>
  <c r="Y14" i="79"/>
  <c r="Y38" i="79" s="1"/>
  <c r="W38" i="79"/>
  <c r="T14" i="79"/>
  <c r="T38" i="79" s="1"/>
  <c r="T31" i="74"/>
  <c r="R25" i="82"/>
  <c r="R27" i="82" s="1"/>
  <c r="S25" i="82"/>
  <c r="S27" i="82" s="1"/>
  <c r="Y31" i="74"/>
  <c r="Z25" i="82"/>
  <c r="Z27" i="82" s="1"/>
  <c r="W31" i="74"/>
  <c r="Y19" i="82"/>
  <c r="W19" i="82"/>
  <c r="X19" i="82"/>
  <c r="Y25" i="82"/>
  <c r="Y27" i="82" s="1"/>
  <c r="X25" i="82"/>
  <c r="X27" i="82" s="1"/>
  <c r="X31" i="74"/>
  <c r="U25" i="82"/>
  <c r="U27" i="82" s="1"/>
  <c r="U65" i="82" s="1"/>
  <c r="R31" i="74"/>
  <c r="AA31" i="74"/>
  <c r="W25" i="82"/>
  <c r="W27" i="82" s="1"/>
  <c r="T19" i="82"/>
  <c r="S19" i="82"/>
  <c r="R19" i="82"/>
  <c r="U31" i="74"/>
  <c r="T25" i="82"/>
  <c r="T27" i="82" s="1"/>
  <c r="Z19" i="82"/>
  <c r="V25" i="82"/>
  <c r="V27" i="82" s="1"/>
  <c r="V65" i="82" s="1"/>
  <c r="Z34" i="72"/>
  <c r="Y34" i="72"/>
  <c r="X34" i="72"/>
  <c r="W34" i="72"/>
  <c r="V34" i="72"/>
  <c r="T34" i="72"/>
  <c r="S34" i="72"/>
  <c r="R34" i="72"/>
  <c r="R65" i="82" l="1"/>
  <c r="Y65" i="82"/>
  <c r="Z65" i="82"/>
  <c r="X65" i="82"/>
  <c r="W65" i="82"/>
  <c r="T65" i="82"/>
  <c r="S65" i="82"/>
  <c r="T25" i="72" l="1"/>
  <c r="T36" i="72" s="1"/>
  <c r="W25" i="72"/>
  <c r="W36" i="72" s="1"/>
  <c r="R25" i="72"/>
  <c r="R36" i="72" s="1"/>
  <c r="S25" i="72"/>
  <c r="S36" i="72" s="1"/>
  <c r="X25" i="72"/>
  <c r="X36" i="72" s="1"/>
  <c r="U25" i="72"/>
  <c r="U36" i="72" s="1"/>
  <c r="Z25" i="72"/>
  <c r="Z36" i="72" s="1"/>
  <c r="Y25" i="72"/>
  <c r="Y36" i="72" s="1"/>
  <c r="V25" i="72"/>
  <c r="V36" i="72" s="1"/>
  <c r="Y38" i="72" l="1"/>
  <c r="Y44" i="72" s="1"/>
  <c r="Z38" i="72"/>
  <c r="Z44" i="72" s="1"/>
  <c r="U38" i="72"/>
  <c r="U44" i="72" s="1"/>
  <c r="V38" i="72"/>
  <c r="V44" i="72" s="1"/>
  <c r="X38" i="72"/>
  <c r="X44" i="72" s="1"/>
  <c r="S38" i="72"/>
  <c r="S44" i="72" s="1"/>
  <c r="R38" i="72"/>
  <c r="R44" i="72" s="1"/>
  <c r="W38" i="72"/>
  <c r="W44" i="72" s="1"/>
  <c r="T38" i="72"/>
  <c r="T44" i="72" s="1"/>
  <c r="G16" i="113" l="1"/>
  <c r="R23" i="113" l="1"/>
  <c r="G3" i="113"/>
  <c r="E104" i="2" s="1"/>
  <c r="L31" i="80"/>
  <c r="I31" i="80"/>
  <c r="L35" i="79"/>
  <c r="H35" i="79" s="1"/>
  <c r="O40" i="76"/>
  <c r="L40" i="76"/>
  <c r="I40" i="76"/>
  <c r="O31" i="76"/>
  <c r="L31" i="76"/>
  <c r="I31" i="76"/>
  <c r="O21" i="76"/>
  <c r="L21" i="76"/>
  <c r="I21" i="76"/>
  <c r="AM79" i="75"/>
  <c r="AG79" i="75"/>
  <c r="AD79" i="75"/>
  <c r="AA79" i="75"/>
  <c r="U79" i="75"/>
  <c r="R79" i="75"/>
  <c r="O79" i="75"/>
  <c r="L79" i="75"/>
  <c r="I79" i="75"/>
  <c r="AM78" i="75"/>
  <c r="AJ78" i="75"/>
  <c r="AG78" i="75"/>
  <c r="AD78" i="75"/>
  <c r="U78" i="75"/>
  <c r="R78" i="75"/>
  <c r="O78" i="75"/>
  <c r="B1" i="113"/>
  <c r="L78" i="75"/>
  <c r="I78" i="75"/>
  <c r="AM77" i="75"/>
  <c r="AJ77" i="75"/>
  <c r="AG77" i="75"/>
  <c r="AD77" i="75"/>
  <c r="U77" i="75"/>
  <c r="R77" i="75"/>
  <c r="O77" i="75"/>
  <c r="L77" i="75"/>
  <c r="I77" i="75"/>
  <c r="AM76" i="75"/>
  <c r="AJ76" i="75"/>
  <c r="AG76" i="75"/>
  <c r="AD76" i="75"/>
  <c r="U76" i="75"/>
  <c r="R76" i="75"/>
  <c r="O76" i="75"/>
  <c r="L76" i="75"/>
  <c r="I76" i="75"/>
  <c r="AM75" i="75"/>
  <c r="AJ75" i="75"/>
  <c r="AG75" i="75"/>
  <c r="AD75" i="75"/>
  <c r="U75" i="75"/>
  <c r="R75" i="75"/>
  <c r="O75" i="75"/>
  <c r="AM74" i="75"/>
  <c r="AJ74" i="75"/>
  <c r="AG74" i="75"/>
  <c r="AD74" i="75"/>
  <c r="AM73" i="75"/>
  <c r="AJ73" i="75"/>
  <c r="AG73" i="75"/>
  <c r="AD73" i="75"/>
  <c r="AM72" i="75"/>
  <c r="AJ72" i="75"/>
  <c r="AG72" i="75"/>
  <c r="AD72" i="75"/>
  <c r="U72" i="75"/>
  <c r="R72" i="75"/>
  <c r="O72" i="75"/>
  <c r="L72" i="75"/>
  <c r="I74" i="75"/>
  <c r="I73" i="75"/>
  <c r="I72" i="75"/>
  <c r="X68" i="75"/>
  <c r="X67" i="75"/>
  <c r="X66" i="75"/>
  <c r="X65" i="75"/>
  <c r="X64" i="75"/>
  <c r="X63" i="75"/>
  <c r="X62" i="75"/>
  <c r="X61" i="75"/>
  <c r="X57" i="75"/>
  <c r="X56" i="75"/>
  <c r="X55" i="75"/>
  <c r="X54" i="75"/>
  <c r="X53" i="75"/>
  <c r="X52" i="75"/>
  <c r="X51" i="75"/>
  <c r="X50" i="75"/>
  <c r="AP68" i="75"/>
  <c r="AP67" i="75"/>
  <c r="AP66" i="75"/>
  <c r="AP65" i="75"/>
  <c r="AP64" i="75"/>
  <c r="AP63" i="75"/>
  <c r="AP62" i="75"/>
  <c r="AP61" i="75"/>
  <c r="AP57" i="75"/>
  <c r="AP56" i="75"/>
  <c r="AP55" i="75"/>
  <c r="AP54" i="75"/>
  <c r="AP53" i="75"/>
  <c r="AP52" i="75"/>
  <c r="AP51" i="75"/>
  <c r="AP50" i="75"/>
  <c r="AP46" i="75"/>
  <c r="AP45" i="75"/>
  <c r="AP44" i="75"/>
  <c r="AP43" i="75"/>
  <c r="AP42" i="75"/>
  <c r="AP41" i="75"/>
  <c r="AP40" i="75"/>
  <c r="AP39" i="75"/>
  <c r="AP35" i="75"/>
  <c r="AP34" i="75"/>
  <c r="AP33" i="75"/>
  <c r="AP32" i="75"/>
  <c r="AP31" i="75"/>
  <c r="AP30" i="75"/>
  <c r="AP29" i="75"/>
  <c r="AP28" i="75"/>
  <c r="AP24" i="75"/>
  <c r="X46" i="75"/>
  <c r="X45" i="75"/>
  <c r="X44" i="75"/>
  <c r="X43" i="75"/>
  <c r="X42" i="75"/>
  <c r="X41" i="75"/>
  <c r="X40" i="75"/>
  <c r="X39" i="75"/>
  <c r="X35" i="75"/>
  <c r="X34" i="75"/>
  <c r="X33" i="75"/>
  <c r="X32" i="75"/>
  <c r="X31" i="75"/>
  <c r="X30" i="75"/>
  <c r="X29" i="75"/>
  <c r="X28" i="75"/>
  <c r="X24" i="75"/>
  <c r="X23" i="75"/>
  <c r="X22" i="75"/>
  <c r="X21" i="75"/>
  <c r="X20" i="75"/>
  <c r="X19" i="75"/>
  <c r="X18" i="75"/>
  <c r="X17" i="75"/>
  <c r="L21" i="74"/>
  <c r="I21" i="74"/>
  <c r="H40" i="76" l="1"/>
  <c r="H31" i="76"/>
  <c r="H21" i="76"/>
  <c r="I14" i="79"/>
  <c r="H31" i="80"/>
  <c r="H3" i="80" s="1"/>
  <c r="E98" i="2" s="1"/>
  <c r="AP73" i="75"/>
  <c r="L14" i="79"/>
  <c r="X79" i="75"/>
  <c r="AP74" i="75"/>
  <c r="AP72" i="75"/>
  <c r="AP75" i="75"/>
  <c r="AP76" i="75"/>
  <c r="AP77" i="75"/>
  <c r="AP79" i="75"/>
  <c r="AP78" i="75"/>
  <c r="X72" i="75"/>
  <c r="H17" i="75"/>
  <c r="X73" i="75"/>
  <c r="H18" i="75"/>
  <c r="X74" i="75"/>
  <c r="H19" i="75"/>
  <c r="H20" i="75"/>
  <c r="X75" i="75"/>
  <c r="H21" i="75"/>
  <c r="X76" i="75"/>
  <c r="H22" i="75"/>
  <c r="X77" i="75"/>
  <c r="H23" i="75"/>
  <c r="X78" i="75"/>
  <c r="H14" i="79" l="1"/>
  <c r="I38" i="79"/>
  <c r="L38" i="79"/>
  <c r="C50" i="2"/>
  <c r="C49" i="2"/>
  <c r="I39" i="79" l="1"/>
  <c r="H38" i="79"/>
  <c r="L37" i="79" l="1"/>
  <c r="C77" i="2"/>
  <c r="L39" i="79" l="1"/>
  <c r="O37" i="79" l="1"/>
  <c r="O39" i="79" l="1"/>
  <c r="R37" i="79" l="1"/>
  <c r="R39" i="79" l="1"/>
  <c r="S37" i="79" l="1"/>
  <c r="S39" i="79" l="1"/>
  <c r="C108" i="2"/>
  <c r="C106" i="2"/>
  <c r="C103" i="2"/>
  <c r="C102" i="2"/>
  <c r="C98" i="2"/>
  <c r="C94" i="2"/>
  <c r="C93" i="2"/>
  <c r="C92" i="2"/>
  <c r="C87" i="2"/>
  <c r="C85" i="2"/>
  <c r="C84" i="2"/>
  <c r="C83" i="2"/>
  <c r="C82" i="2"/>
  <c r="C81" i="2"/>
  <c r="C80" i="2"/>
  <c r="C79" i="2"/>
  <c r="C78" i="2"/>
  <c r="C75" i="2"/>
  <c r="C74" i="2"/>
  <c r="T37" i="79" l="1"/>
  <c r="T39" i="79" l="1"/>
  <c r="U37" i="79" l="1"/>
  <c r="D3" i="82"/>
  <c r="B1" i="82"/>
  <c r="D3" i="81"/>
  <c r="B1" i="81"/>
  <c r="D3" i="80"/>
  <c r="B1" i="80"/>
  <c r="D3" i="79"/>
  <c r="B1" i="79"/>
  <c r="D3" i="77"/>
  <c r="B1" i="77"/>
  <c r="D3" i="76"/>
  <c r="B1" i="76"/>
  <c r="D3" i="75"/>
  <c r="B1" i="75"/>
  <c r="D3" i="74"/>
  <c r="B1" i="74"/>
  <c r="D3" i="72"/>
  <c r="B1" i="72"/>
  <c r="B16" i="82"/>
  <c r="B17" i="82"/>
  <c r="B18" i="82"/>
  <c r="B19" i="82"/>
  <c r="B20" i="82"/>
  <c r="B21" i="82"/>
  <c r="B22" i="82"/>
  <c r="B23" i="82"/>
  <c r="B24" i="82"/>
  <c r="O25" i="82"/>
  <c r="B25" i="82"/>
  <c r="B26" i="82"/>
  <c r="B27" i="82"/>
  <c r="B28" i="82"/>
  <c r="B29" i="82"/>
  <c r="B30" i="82"/>
  <c r="B31" i="82"/>
  <c r="B32" i="82"/>
  <c r="B33" i="82"/>
  <c r="B34" i="82"/>
  <c r="B35" i="82"/>
  <c r="B36" i="82"/>
  <c r="B37" i="82"/>
  <c r="B38" i="82"/>
  <c r="B39" i="82"/>
  <c r="B40" i="82"/>
  <c r="B41" i="82"/>
  <c r="L41" i="82"/>
  <c r="O41" i="82"/>
  <c r="B42" i="82"/>
  <c r="B43" i="82"/>
  <c r="B44" i="82"/>
  <c r="B45" i="82"/>
  <c r="B46" i="82"/>
  <c r="B47" i="82"/>
  <c r="B48" i="82"/>
  <c r="B49" i="82"/>
  <c r="I49" i="82"/>
  <c r="L49" i="82"/>
  <c r="O49" i="82"/>
  <c r="B50" i="82"/>
  <c r="L74" i="82"/>
  <c r="O74" i="82"/>
  <c r="B15" i="81"/>
  <c r="M15" i="81"/>
  <c r="T15" i="81"/>
  <c r="B16" i="81"/>
  <c r="M16" i="81"/>
  <c r="T16" i="81"/>
  <c r="B17" i="81"/>
  <c r="M17" i="81"/>
  <c r="T17" i="81"/>
  <c r="B18" i="81"/>
  <c r="M18" i="81"/>
  <c r="T18" i="81"/>
  <c r="B19" i="81"/>
  <c r="M19" i="81"/>
  <c r="T19" i="81"/>
  <c r="B20" i="81"/>
  <c r="I20" i="81"/>
  <c r="I29" i="81" s="1"/>
  <c r="J20" i="81"/>
  <c r="K20" i="81"/>
  <c r="L20" i="81"/>
  <c r="P20" i="81"/>
  <c r="Q20" i="81"/>
  <c r="R20" i="81"/>
  <c r="S20" i="81"/>
  <c r="AD20" i="81"/>
  <c r="B21" i="81"/>
  <c r="B22" i="81"/>
  <c r="B23" i="81"/>
  <c r="B24" i="81"/>
  <c r="M24" i="81"/>
  <c r="T24" i="81"/>
  <c r="B25" i="81"/>
  <c r="M25" i="81"/>
  <c r="T25" i="81"/>
  <c r="B26" i="81"/>
  <c r="M26" i="81"/>
  <c r="T26" i="81"/>
  <c r="B27" i="81"/>
  <c r="M27" i="81"/>
  <c r="T27" i="81"/>
  <c r="B28" i="81"/>
  <c r="J28" i="81"/>
  <c r="K28" i="81"/>
  <c r="L28" i="81"/>
  <c r="P28" i="81"/>
  <c r="Q28" i="81"/>
  <c r="R28" i="81"/>
  <c r="S28" i="81"/>
  <c r="AD28" i="81"/>
  <c r="B29" i="81"/>
  <c r="B30" i="81"/>
  <c r="J30" i="81"/>
  <c r="K30" i="81"/>
  <c r="L30" i="81"/>
  <c r="P30" i="81"/>
  <c r="Q30" i="81"/>
  <c r="R30" i="81"/>
  <c r="S30" i="81"/>
  <c r="AD30" i="81"/>
  <c r="B15" i="80"/>
  <c r="B16" i="80"/>
  <c r="B17" i="80"/>
  <c r="B18" i="80"/>
  <c r="B19" i="80"/>
  <c r="B20" i="80"/>
  <c r="B21" i="80"/>
  <c r="B22" i="80"/>
  <c r="B23" i="80"/>
  <c r="B24" i="80"/>
  <c r="B25" i="80"/>
  <c r="B26" i="80"/>
  <c r="B27" i="80"/>
  <c r="B28" i="80"/>
  <c r="B29" i="80"/>
  <c r="B30" i="80"/>
  <c r="B31" i="80"/>
  <c r="B14" i="79"/>
  <c r="B15" i="79"/>
  <c r="B16" i="79"/>
  <c r="B17" i="79"/>
  <c r="B18" i="79"/>
  <c r="B19" i="79"/>
  <c r="B20" i="79"/>
  <c r="B21" i="79"/>
  <c r="B22" i="79"/>
  <c r="B23" i="79"/>
  <c r="B24" i="79"/>
  <c r="B25" i="79"/>
  <c r="B26" i="79"/>
  <c r="B27" i="79"/>
  <c r="B28" i="79"/>
  <c r="B29" i="79"/>
  <c r="B30" i="79"/>
  <c r="B31" i="79"/>
  <c r="B32" i="79"/>
  <c r="B33" i="79"/>
  <c r="B34" i="79"/>
  <c r="B35" i="79"/>
  <c r="B38" i="79"/>
  <c r="B39" i="79"/>
  <c r="B16" i="77"/>
  <c r="B17" i="77"/>
  <c r="B18" i="77"/>
  <c r="B16" i="76"/>
  <c r="B17" i="76"/>
  <c r="B18" i="76"/>
  <c r="B19" i="76"/>
  <c r="B20" i="76"/>
  <c r="B21" i="76"/>
  <c r="B22" i="76"/>
  <c r="B23" i="76"/>
  <c r="B24" i="76"/>
  <c r="B25" i="76"/>
  <c r="B26" i="76"/>
  <c r="B27" i="76"/>
  <c r="B28" i="76"/>
  <c r="B29" i="76"/>
  <c r="B30" i="76"/>
  <c r="B31" i="76"/>
  <c r="B32" i="76"/>
  <c r="B33" i="76"/>
  <c r="B34" i="76"/>
  <c r="B35" i="76"/>
  <c r="B36" i="76"/>
  <c r="B37" i="76"/>
  <c r="B38" i="76"/>
  <c r="B39" i="76"/>
  <c r="B40" i="76"/>
  <c r="H24" i="75"/>
  <c r="H28" i="75"/>
  <c r="H30" i="75"/>
  <c r="H32" i="75"/>
  <c r="H34" i="75"/>
  <c r="H40" i="75"/>
  <c r="H42" i="75"/>
  <c r="H44" i="75"/>
  <c r="H46" i="75"/>
  <c r="H50" i="75"/>
  <c r="H52" i="75"/>
  <c r="H54" i="75"/>
  <c r="H56" i="75"/>
  <c r="H62" i="75"/>
  <c r="H64" i="75"/>
  <c r="H66" i="75"/>
  <c r="H68" i="75"/>
  <c r="L73" i="75"/>
  <c r="O73" i="75"/>
  <c r="R73" i="75"/>
  <c r="U73" i="75"/>
  <c r="L74" i="75"/>
  <c r="O74" i="75"/>
  <c r="R74" i="75"/>
  <c r="U74" i="75"/>
  <c r="AJ79" i="75"/>
  <c r="B16" i="74"/>
  <c r="B17" i="74"/>
  <c r="B18" i="74"/>
  <c r="B19" i="74"/>
  <c r="B20" i="74"/>
  <c r="B21" i="74"/>
  <c r="O21" i="74"/>
  <c r="H21" i="74" s="1"/>
  <c r="B22" i="74"/>
  <c r="B23" i="74"/>
  <c r="B24" i="74"/>
  <c r="B25" i="74"/>
  <c r="B26" i="74"/>
  <c r="B27" i="74"/>
  <c r="B28" i="74"/>
  <c r="B29" i="74"/>
  <c r="B30" i="74"/>
  <c r="I30" i="74"/>
  <c r="L30" i="74"/>
  <c r="L31" i="74" s="1"/>
  <c r="O30" i="74"/>
  <c r="B31" i="74"/>
  <c r="B32" i="74"/>
  <c r="B33" i="74"/>
  <c r="B34" i="74"/>
  <c r="B35" i="74"/>
  <c r="B36" i="74"/>
  <c r="I36" i="74"/>
  <c r="L36" i="74"/>
  <c r="O36" i="74"/>
  <c r="B37" i="74"/>
  <c r="B38" i="74"/>
  <c r="B39" i="74"/>
  <c r="B40" i="74"/>
  <c r="B41" i="74"/>
  <c r="I41" i="74"/>
  <c r="L41" i="74"/>
  <c r="O41" i="74"/>
  <c r="B16" i="72"/>
  <c r="B29" i="72"/>
  <c r="B30" i="72"/>
  <c r="B31" i="72"/>
  <c r="B32" i="72"/>
  <c r="B33" i="72"/>
  <c r="B34" i="72"/>
  <c r="L34" i="72"/>
  <c r="O34" i="72"/>
  <c r="B35" i="72"/>
  <c r="H74" i="82" l="1"/>
  <c r="H34" i="72"/>
  <c r="H41" i="74"/>
  <c r="H36" i="74"/>
  <c r="H30" i="74"/>
  <c r="H49" i="82"/>
  <c r="I65" i="82"/>
  <c r="H41" i="82"/>
  <c r="U39" i="79"/>
  <c r="AF18" i="81"/>
  <c r="H18" i="81" s="1"/>
  <c r="AF15" i="81"/>
  <c r="H15" i="81" s="1"/>
  <c r="AF25" i="81"/>
  <c r="H25" i="81" s="1"/>
  <c r="AF27" i="81"/>
  <c r="H27" i="81" s="1"/>
  <c r="AF24" i="81"/>
  <c r="H24" i="81" s="1"/>
  <c r="AF17" i="81"/>
  <c r="H17" i="81" s="1"/>
  <c r="AF26" i="81"/>
  <c r="H26" i="81" s="1"/>
  <c r="AF19" i="81"/>
  <c r="H19" i="81" s="1"/>
  <c r="AF16" i="81"/>
  <c r="H16" i="81" s="1"/>
  <c r="O27" i="82"/>
  <c r="L19" i="82"/>
  <c r="O19" i="82"/>
  <c r="H67" i="75"/>
  <c r="H65" i="75"/>
  <c r="H63" i="75"/>
  <c r="H61" i="75"/>
  <c r="H57" i="75"/>
  <c r="H55" i="75"/>
  <c r="H53" i="75"/>
  <c r="H51" i="75"/>
  <c r="H45" i="75"/>
  <c r="H43" i="75"/>
  <c r="H41" i="75"/>
  <c r="H39" i="75"/>
  <c r="H35" i="75"/>
  <c r="H33" i="75"/>
  <c r="H31" i="75"/>
  <c r="H29" i="75"/>
  <c r="P29" i="81"/>
  <c r="H76" i="75"/>
  <c r="O31" i="74"/>
  <c r="I31" i="74"/>
  <c r="H78" i="75"/>
  <c r="H72" i="75"/>
  <c r="T28" i="81"/>
  <c r="M28" i="81"/>
  <c r="S29" i="81"/>
  <c r="L29" i="81"/>
  <c r="J29" i="81"/>
  <c r="T30" i="81"/>
  <c r="Q29" i="81"/>
  <c r="R29" i="81"/>
  <c r="AD29" i="81"/>
  <c r="K29" i="81"/>
  <c r="M20" i="81"/>
  <c r="T20" i="81"/>
  <c r="H75" i="75"/>
  <c r="H79" i="75"/>
  <c r="H73" i="75"/>
  <c r="H77" i="75"/>
  <c r="H74" i="75"/>
  <c r="L25" i="82"/>
  <c r="H25" i="82" s="1"/>
  <c r="H3" i="77"/>
  <c r="E93" i="2" s="1"/>
  <c r="M30" i="81"/>
  <c r="H19" i="82" l="1"/>
  <c r="H31" i="74"/>
  <c r="V37" i="79"/>
  <c r="H3" i="75"/>
  <c r="E91" i="2" s="1"/>
  <c r="AF28" i="81"/>
  <c r="H28" i="81" s="1"/>
  <c r="L27" i="82"/>
  <c r="H27" i="82" s="1"/>
  <c r="H3" i="74"/>
  <c r="E90" i="2" s="1"/>
  <c r="AF30" i="81"/>
  <c r="H30" i="81" s="1"/>
  <c r="AF20" i="81"/>
  <c r="H20" i="81" s="1"/>
  <c r="O65" i="82"/>
  <c r="O25" i="72" s="1"/>
  <c r="O36" i="72" s="1"/>
  <c r="M29" i="81"/>
  <c r="H3" i="76"/>
  <c r="E92" i="2" s="1"/>
  <c r="T29" i="81"/>
  <c r="V39" i="79" l="1"/>
  <c r="O38" i="72"/>
  <c r="O44" i="72" s="1"/>
  <c r="L65" i="82"/>
  <c r="H65" i="82" s="1"/>
  <c r="AF29" i="81"/>
  <c r="H29" i="81" s="1"/>
  <c r="H3" i="81" s="1"/>
  <c r="E102" i="2" s="1"/>
  <c r="W37" i="79" l="1"/>
  <c r="L25" i="72"/>
  <c r="H25" i="72" s="1"/>
  <c r="W39" i="79" l="1"/>
  <c r="H3" i="82"/>
  <c r="E103" i="2" s="1"/>
  <c r="L36" i="72"/>
  <c r="L38" i="72" l="1"/>
  <c r="H38" i="72" s="1"/>
  <c r="H36" i="72"/>
  <c r="X37" i="79"/>
  <c r="L44" i="72"/>
  <c r="H44" i="72" s="1"/>
  <c r="X39" i="79" l="1"/>
  <c r="Y37" i="79" l="1"/>
  <c r="H3" i="72"/>
  <c r="E87" i="2" s="1"/>
  <c r="Y39" i="79" l="1"/>
  <c r="Z37" i="79" l="1"/>
  <c r="Z39" i="79" l="1"/>
  <c r="AA37" i="79" l="1"/>
  <c r="E83" i="2"/>
  <c r="AA39" i="79" l="1"/>
  <c r="H39" i="79" s="1"/>
  <c r="H37" i="79"/>
  <c r="H3" i="79" l="1"/>
  <c r="E94" i="2" s="1"/>
  <c r="C73" i="2" l="1"/>
  <c r="C72" i="2"/>
  <c r="C71" i="2"/>
  <c r="C70" i="2"/>
  <c r="C69" i="2"/>
  <c r="C68" i="2"/>
  <c r="C67" i="2"/>
  <c r="C66" i="2"/>
  <c r="C65" i="2"/>
  <c r="C64" i="2"/>
  <c r="C63" i="2"/>
  <c r="C62" i="2"/>
  <c r="C61" i="2"/>
  <c r="C60" i="2"/>
  <c r="C59" i="2"/>
  <c r="C58" i="2"/>
  <c r="C56" i="2"/>
  <c r="C55" i="2"/>
  <c r="C53" i="2" l="1"/>
  <c r="C52" i="2"/>
  <c r="E63" i="2" l="1"/>
  <c r="E62" i="2" l="1"/>
  <c r="E108" i="2" l="1"/>
  <c r="E81" i="2" l="1"/>
  <c r="E74" i="2"/>
  <c r="E78" i="2" l="1"/>
  <c r="E106" i="2"/>
  <c r="E85" i="2"/>
  <c r="E80" i="2"/>
  <c r="E79" i="2" l="1"/>
  <c r="E84" i="2"/>
  <c r="E82" i="2" l="1"/>
  <c r="E67" i="2" l="1"/>
  <c r="E76" i="2" l="1"/>
  <c r="E77" i="2"/>
  <c r="E68" i="2"/>
  <c r="E73" i="2"/>
  <c r="E71" i="2"/>
  <c r="E65" i="2"/>
  <c r="E66" i="2"/>
  <c r="E72" i="2"/>
  <c r="E70" i="2"/>
  <c r="E69" i="2"/>
  <c r="E60" i="2" l="1"/>
  <c r="E56" i="2" l="1"/>
  <c r="E64" i="2"/>
  <c r="E59" i="2"/>
  <c r="E53" i="2"/>
  <c r="E54" i="2" l="1"/>
  <c r="E58" i="2" l="1"/>
  <c r="E61" i="2"/>
  <c r="E55" i="2" l="1"/>
  <c r="E52" i="2"/>
  <c r="E22" i="2" l="1"/>
  <c r="I10" i="125" l="1"/>
  <c r="B10" i="1" l="1"/>
  <c r="B26" i="1" s="1"/>
  <c r="B27" i="1" s="1"/>
  <c r="B28" i="1" s="1"/>
  <c r="B29" i="1" s="1"/>
  <c r="B30" i="1" s="1"/>
  <c r="B31" i="1" s="1"/>
  <c r="B32" i="1" s="1"/>
  <c r="B33" i="1" s="1"/>
  <c r="B4" i="1" l="1"/>
  <c r="E75" i="2" l="1"/>
  <c r="E47" i="2" s="1"/>
</calcChain>
</file>

<file path=xl/sharedStrings.xml><?xml version="1.0" encoding="utf-8"?>
<sst xmlns="http://schemas.openxmlformats.org/spreadsheetml/2006/main" count="2294" uniqueCount="837">
  <si>
    <t>Nominated contact person</t>
  </si>
  <si>
    <t>Nominated contact person contact details</t>
  </si>
  <si>
    <t>Key details</t>
  </si>
  <si>
    <t xml:space="preserve">The following provides RfI Template details such as key dates, dollar units and error checks. </t>
  </si>
  <si>
    <t>General inputs</t>
  </si>
  <si>
    <t>Report year -1</t>
  </si>
  <si>
    <t>Report year</t>
  </si>
  <si>
    <t>Report year +1</t>
  </si>
  <si>
    <t>30/06/2021 (Forecast)</t>
  </si>
  <si>
    <t>National performance review</t>
  </si>
  <si>
    <t>We grant DIA permission to access the Water New Zealand National Performance Review Information (select response)</t>
  </si>
  <si>
    <t>Worksheet references</t>
  </si>
  <si>
    <t>Reference</t>
  </si>
  <si>
    <t>Section</t>
  </si>
  <si>
    <t>Section AA</t>
  </si>
  <si>
    <t>Qualitative</t>
  </si>
  <si>
    <t>Section A</t>
  </si>
  <si>
    <t>Base information</t>
  </si>
  <si>
    <t>Section B</t>
  </si>
  <si>
    <t>Section C</t>
  </si>
  <si>
    <t>Quality and environment</t>
  </si>
  <si>
    <t>Section E</t>
  </si>
  <si>
    <t>Operating costs and efficiencies</t>
  </si>
  <si>
    <t>Section F</t>
  </si>
  <si>
    <t>Current and forecast financial information</t>
  </si>
  <si>
    <t>Section G</t>
  </si>
  <si>
    <t>Investment delivery plan</t>
  </si>
  <si>
    <t>Section J</t>
  </si>
  <si>
    <t>Asset replacement</t>
  </si>
  <si>
    <r>
      <t>Master check</t>
    </r>
    <r>
      <rPr>
        <b/>
        <vertAlign val="superscript"/>
        <sz val="10"/>
        <color theme="1"/>
        <rFont val="Arial"/>
        <family val="2"/>
      </rPr>
      <t>1</t>
    </r>
  </si>
  <si>
    <t>1 All required fields have been populated</t>
  </si>
  <si>
    <t>Tab</t>
  </si>
  <si>
    <t>Description</t>
  </si>
  <si>
    <t>Check</t>
  </si>
  <si>
    <t>Master Check:</t>
  </si>
  <si>
    <t>AA1</t>
  </si>
  <si>
    <t>AA2</t>
  </si>
  <si>
    <t>A1</t>
  </si>
  <si>
    <t>A2</t>
  </si>
  <si>
    <t>A3</t>
  </si>
  <si>
    <t>A4</t>
  </si>
  <si>
    <t>B1</t>
  </si>
  <si>
    <t>B2</t>
  </si>
  <si>
    <t>B3</t>
  </si>
  <si>
    <t>B3a</t>
  </si>
  <si>
    <t>B4</t>
  </si>
  <si>
    <t>B5</t>
  </si>
  <si>
    <t>B6</t>
  </si>
  <si>
    <t>B8</t>
  </si>
  <si>
    <t>C1</t>
  </si>
  <si>
    <t>C2</t>
  </si>
  <si>
    <t>C3</t>
  </si>
  <si>
    <t>C4</t>
  </si>
  <si>
    <t>C5</t>
  </si>
  <si>
    <t>C6</t>
  </si>
  <si>
    <t>C7</t>
  </si>
  <si>
    <t>C8</t>
  </si>
  <si>
    <t>E1</t>
  </si>
  <si>
    <t>E2</t>
  </si>
  <si>
    <t>E2b</t>
  </si>
  <si>
    <t>E4</t>
  </si>
  <si>
    <t>E5</t>
  </si>
  <si>
    <t>E6</t>
  </si>
  <si>
    <t>E7</t>
  </si>
  <si>
    <t>E7b</t>
  </si>
  <si>
    <t>E8</t>
  </si>
  <si>
    <t>E9</t>
  </si>
  <si>
    <t>E10</t>
  </si>
  <si>
    <t>E11</t>
  </si>
  <si>
    <t>F1</t>
  </si>
  <si>
    <t>F2</t>
  </si>
  <si>
    <t>F3</t>
  </si>
  <si>
    <t>F4</t>
  </si>
  <si>
    <t>F5</t>
  </si>
  <si>
    <t>F7</t>
  </si>
  <si>
    <t>F8</t>
  </si>
  <si>
    <t>F9</t>
  </si>
  <si>
    <t>F10</t>
  </si>
  <si>
    <t>F11</t>
  </si>
  <si>
    <t>G1</t>
  </si>
  <si>
    <t>G2</t>
  </si>
  <si>
    <t>G3</t>
  </si>
  <si>
    <t>G4</t>
  </si>
  <si>
    <t>G5</t>
  </si>
  <si>
    <t>J1</t>
  </si>
  <si>
    <t>J2</t>
  </si>
  <si>
    <t>J3</t>
  </si>
  <si>
    <t>Instructions</t>
  </si>
  <si>
    <t>General</t>
  </si>
  <si>
    <t>This excel document is to be completed in respect of the DIA Water Reform Request for Information.</t>
  </si>
  <si>
    <t xml:space="preserve">Black worksheets provide RfI Template details. </t>
  </si>
  <si>
    <t>Blue worksheets indicate where inputs are required</t>
  </si>
  <si>
    <t>Cell references</t>
  </si>
  <si>
    <t>Orange cells indicate where relevant data should be inputted for all requests, including supplementary commentary.</t>
  </si>
  <si>
    <t>Blue cells indicate where cells lookup information contained in other worksheets.</t>
  </si>
  <si>
    <t>Ok</t>
  </si>
  <si>
    <t>All inputs should be provided in accordance with the unit and time period defined in each tab.</t>
  </si>
  <si>
    <t>All monetary values should be entered in New Zealand Dollars as indicated by the unit for each item required.</t>
  </si>
  <si>
    <t>The 'Units' field describes the intended Unit required for each response. For example, a Unit that states $'000 requires monetary values to presented in thousands. The units are described in each Supporting Schedule.</t>
  </si>
  <si>
    <t xml:space="preserve"> </t>
  </si>
  <si>
    <t>Worksheet check</t>
  </si>
  <si>
    <t>Item</t>
  </si>
  <si>
    <t>Units</t>
  </si>
  <si>
    <t>Field</t>
  </si>
  <si>
    <t>Checks</t>
  </si>
  <si>
    <t>Information source</t>
  </si>
  <si>
    <t>Comments</t>
  </si>
  <si>
    <t>Ref.</t>
  </si>
  <si>
    <t>Type</t>
  </si>
  <si>
    <t>I</t>
  </si>
  <si>
    <t>Further notes if applicable</t>
  </si>
  <si>
    <t>End of sheet</t>
  </si>
  <si>
    <t>CG</t>
  </si>
  <si>
    <t>Total</t>
  </si>
  <si>
    <t>C</t>
  </si>
  <si>
    <t>BF</t>
  </si>
  <si>
    <t>Nr</t>
  </si>
  <si>
    <t>30/06/2022 (Forecast)</t>
  </si>
  <si>
    <t>30/06/2023 (Forecast)</t>
  </si>
  <si>
    <t>30/06/2024 (Forecast)</t>
  </si>
  <si>
    <t>30/06/2025 (Forecast)</t>
  </si>
  <si>
    <t>30/06/2026 (Forecast)</t>
  </si>
  <si>
    <t>30/06/2027 (Forecast)</t>
  </si>
  <si>
    <t>30/06/2028 (Forecast)</t>
  </si>
  <si>
    <t>30/06/2029 (Forecast)</t>
  </si>
  <si>
    <t>30/06/2030 (Forecast)</t>
  </si>
  <si>
    <t>Water Service</t>
  </si>
  <si>
    <t>Employment costs</t>
  </si>
  <si>
    <t>NZ$000</t>
  </si>
  <si>
    <t>I/C</t>
  </si>
  <si>
    <t>Wastewater Service</t>
  </si>
  <si>
    <t>Stormwater Service</t>
  </si>
  <si>
    <t>30/06/2022  (Forecast)</t>
  </si>
  <si>
    <t>F1.1</t>
  </si>
  <si>
    <t>F1.2</t>
  </si>
  <si>
    <t>F1.3</t>
  </si>
  <si>
    <t>F1.4</t>
  </si>
  <si>
    <t>F1.5</t>
  </si>
  <si>
    <t>F1.6</t>
  </si>
  <si>
    <t>F1.7</t>
  </si>
  <si>
    <t>F1.8</t>
  </si>
  <si>
    <t>F1.9</t>
  </si>
  <si>
    <t>F1.10</t>
  </si>
  <si>
    <t>F1.12</t>
  </si>
  <si>
    <t>F1.13</t>
  </si>
  <si>
    <t>F1.14</t>
  </si>
  <si>
    <t>F1.15</t>
  </si>
  <si>
    <t>F1.16</t>
  </si>
  <si>
    <t>Interest received</t>
  </si>
  <si>
    <t>F1.17</t>
  </si>
  <si>
    <t>Interest paid</t>
  </si>
  <si>
    <t>F1.18</t>
  </si>
  <si>
    <t>Interest in finance lease rentals</t>
  </si>
  <si>
    <t>F1.19</t>
  </si>
  <si>
    <t>F1.20</t>
  </si>
  <si>
    <t>Taxation</t>
  </si>
  <si>
    <t>F1.21</t>
  </si>
  <si>
    <t>F1.22</t>
  </si>
  <si>
    <t>F1.23</t>
  </si>
  <si>
    <t>Table F2:  Balance Sheet</t>
  </si>
  <si>
    <t>NZ$001</t>
  </si>
  <si>
    <t>F2.2</t>
  </si>
  <si>
    <t>F2.3</t>
  </si>
  <si>
    <t>Current Assets</t>
  </si>
  <si>
    <t>F2.4</t>
  </si>
  <si>
    <t>F2.5</t>
  </si>
  <si>
    <t>F2.6</t>
  </si>
  <si>
    <t>F2.7</t>
  </si>
  <si>
    <t>Short-term investments</t>
  </si>
  <si>
    <t>Total current assets</t>
  </si>
  <si>
    <t>F2.9</t>
  </si>
  <si>
    <t>F2.10</t>
  </si>
  <si>
    <t>F2.11</t>
  </si>
  <si>
    <t>F2.12</t>
  </si>
  <si>
    <t>F2.13</t>
  </si>
  <si>
    <t>F2.15</t>
  </si>
  <si>
    <t>F2.16</t>
  </si>
  <si>
    <t>Capital and Reserves</t>
  </si>
  <si>
    <t>F2.17</t>
  </si>
  <si>
    <t>F2.18</t>
  </si>
  <si>
    <t>F2.19</t>
  </si>
  <si>
    <t>Table F3:  Analysis of Borrowing (Three Waters)</t>
  </si>
  <si>
    <t>Borrowings Falling Due Within One Year</t>
  </si>
  <si>
    <t>F3.1</t>
  </si>
  <si>
    <t xml:space="preserve">Bank loans </t>
  </si>
  <si>
    <t>F3.2</t>
  </si>
  <si>
    <t>Finance leases</t>
  </si>
  <si>
    <t>F3.3</t>
  </si>
  <si>
    <t>Debentures</t>
  </si>
  <si>
    <t>F3.4</t>
  </si>
  <si>
    <t>F3.5</t>
  </si>
  <si>
    <t xml:space="preserve">Other loans </t>
  </si>
  <si>
    <t>F3.6</t>
  </si>
  <si>
    <t>Borrowings Falling Due After More Than One Year</t>
  </si>
  <si>
    <t>F3.7</t>
  </si>
  <si>
    <t>F3.8</t>
  </si>
  <si>
    <t>Bonds</t>
  </si>
  <si>
    <t>F3.9</t>
  </si>
  <si>
    <t>F3.10</t>
  </si>
  <si>
    <t>F3.11</t>
  </si>
  <si>
    <t>Government loans</t>
  </si>
  <si>
    <t>F3.12</t>
  </si>
  <si>
    <t>F3.13</t>
  </si>
  <si>
    <t>F3.14</t>
  </si>
  <si>
    <t>Total borrowings</t>
  </si>
  <si>
    <t>Cash and Overdrafts</t>
  </si>
  <si>
    <t>F3.15</t>
  </si>
  <si>
    <t>F3.16</t>
  </si>
  <si>
    <t>Bank overdraft</t>
  </si>
  <si>
    <t>F3.17</t>
  </si>
  <si>
    <t>Analysis of Gross Borrowing</t>
  </si>
  <si>
    <t>F3.18</t>
  </si>
  <si>
    <t>F3.19</t>
  </si>
  <si>
    <t>Floating rate debt</t>
  </si>
  <si>
    <t>F3.20</t>
  </si>
  <si>
    <t>Total borrowing</t>
  </si>
  <si>
    <t>Up to 1 year</t>
  </si>
  <si>
    <t>1-2 years</t>
  </si>
  <si>
    <t>3-5 years</t>
  </si>
  <si>
    <t>6-10 years</t>
  </si>
  <si>
    <t>Over 10 years</t>
  </si>
  <si>
    <t xml:space="preserve">Total </t>
  </si>
  <si>
    <t>Opening Balance</t>
  </si>
  <si>
    <t>F3a.74</t>
  </si>
  <si>
    <t>0-2.99%</t>
  </si>
  <si>
    <t>F3a.1</t>
  </si>
  <si>
    <t>3-3.99%</t>
  </si>
  <si>
    <t>F3a.2</t>
  </si>
  <si>
    <t>4-4.99%</t>
  </si>
  <si>
    <t>F3a.3</t>
  </si>
  <si>
    <t>5-5.99%</t>
  </si>
  <si>
    <t>F3a.4</t>
  </si>
  <si>
    <t>6-6.99%</t>
  </si>
  <si>
    <t>F3a.5</t>
  </si>
  <si>
    <t>7-7.99%</t>
  </si>
  <si>
    <t>F3a.6</t>
  </si>
  <si>
    <t>8-8.99%</t>
  </si>
  <si>
    <t>F3a.7</t>
  </si>
  <si>
    <t>9-9.99%</t>
  </si>
  <si>
    <t>F3a.8</t>
  </si>
  <si>
    <t xml:space="preserve"> ≥10%</t>
  </si>
  <si>
    <t>New Debt in the Year</t>
  </si>
  <si>
    <t>F3a.75</t>
  </si>
  <si>
    <t>F3a.14</t>
  </si>
  <si>
    <t>F3a.15</t>
  </si>
  <si>
    <t>F3a.16</t>
  </si>
  <si>
    <t>F3a.17</t>
  </si>
  <si>
    <t>F3a.18</t>
  </si>
  <si>
    <t>F3a.19</t>
  </si>
  <si>
    <t>F3a.20</t>
  </si>
  <si>
    <t>F3a.21</t>
  </si>
  <si>
    <t>≥10%</t>
  </si>
  <si>
    <t>Repayments in the Year</t>
  </si>
  <si>
    <t>F3a.76</t>
  </si>
  <si>
    <t>F3a.27</t>
  </si>
  <si>
    <t>F3a.28</t>
  </si>
  <si>
    <t>F3a.29</t>
  </si>
  <si>
    <t>F3a.30</t>
  </si>
  <si>
    <t>F3a.31</t>
  </si>
  <si>
    <t>F3a.32</t>
  </si>
  <si>
    <t>F3a.33</t>
  </si>
  <si>
    <t>F3a.34</t>
  </si>
  <si>
    <t>Movements into this Maturity Range</t>
  </si>
  <si>
    <t>F3a.77</t>
  </si>
  <si>
    <t>F3a.40</t>
  </si>
  <si>
    <t>F3a.41</t>
  </si>
  <si>
    <t>F3a.42</t>
  </si>
  <si>
    <t>F3a.43</t>
  </si>
  <si>
    <t>F3a.44</t>
  </si>
  <si>
    <t>F3a.45</t>
  </si>
  <si>
    <t>F3a.46</t>
  </si>
  <si>
    <t>F3a.47</t>
  </si>
  <si>
    <t>Movements from this Maturity Range</t>
  </si>
  <si>
    <t>F3a.78</t>
  </si>
  <si>
    <t>F3a.53</t>
  </si>
  <si>
    <t>F3a.54</t>
  </si>
  <si>
    <t>F3a.55</t>
  </si>
  <si>
    <t>F3a.56</t>
  </si>
  <si>
    <t>F3a.57</t>
  </si>
  <si>
    <t>F3a.58</t>
  </si>
  <si>
    <t>F3a.59</t>
  </si>
  <si>
    <t>F3a.60</t>
  </si>
  <si>
    <t>Closing Balance</t>
  </si>
  <si>
    <t>F3a.79</t>
  </si>
  <si>
    <t>F3a.66</t>
  </si>
  <si>
    <t>F3a.67</t>
  </si>
  <si>
    <t>F3a.68</t>
  </si>
  <si>
    <t>F3a.69</t>
  </si>
  <si>
    <t>F3a.70</t>
  </si>
  <si>
    <t>F3a.71</t>
  </si>
  <si>
    <t>F3a.72</t>
  </si>
  <si>
    <t>F3a.73</t>
  </si>
  <si>
    <t>F4.1</t>
  </si>
  <si>
    <t>Loans</t>
  </si>
  <si>
    <t>F4.2</t>
  </si>
  <si>
    <t>F4.3</t>
  </si>
  <si>
    <t>F4.4</t>
  </si>
  <si>
    <t>F4.5</t>
  </si>
  <si>
    <t>F4.6</t>
  </si>
  <si>
    <t>F4.7</t>
  </si>
  <si>
    <t>F4.8</t>
  </si>
  <si>
    <t>F4.9</t>
  </si>
  <si>
    <t>F4.10</t>
  </si>
  <si>
    <t>Corporation tax</t>
  </si>
  <si>
    <t>F4.11</t>
  </si>
  <si>
    <t>Receipts in advance</t>
  </si>
  <si>
    <t>F4.12</t>
  </si>
  <si>
    <t>F4.13</t>
  </si>
  <si>
    <t>Accruals</t>
  </si>
  <si>
    <t>F4.14</t>
  </si>
  <si>
    <t>F4.15</t>
  </si>
  <si>
    <t>F4.16</t>
  </si>
  <si>
    <t>F4.17</t>
  </si>
  <si>
    <t>F4.18</t>
  </si>
  <si>
    <t>F4.19</t>
  </si>
  <si>
    <t>F4.20</t>
  </si>
  <si>
    <t>F4.21</t>
  </si>
  <si>
    <t>Total Bad Debt Provision</t>
  </si>
  <si>
    <t>Table F5:  Cash Flow Parameters</t>
  </si>
  <si>
    <t>Debt and Credit Periods</t>
  </si>
  <si>
    <t>F5.1</t>
  </si>
  <si>
    <t>F5.2</t>
  </si>
  <si>
    <t>Operating expenses credit period (days opex)</t>
  </si>
  <si>
    <t>F5.3</t>
  </si>
  <si>
    <t>Table F7: Cash Flow Statement</t>
  </si>
  <si>
    <t>F7.1</t>
  </si>
  <si>
    <t>Net cashflow from operating activities</t>
  </si>
  <si>
    <t>F7.2</t>
  </si>
  <si>
    <t>F7.3</t>
  </si>
  <si>
    <t>F7.4</t>
  </si>
  <si>
    <t>F7.5</t>
  </si>
  <si>
    <t>F7.6</t>
  </si>
  <si>
    <t>Taxation (paid)/received</t>
  </si>
  <si>
    <t>F7.7</t>
  </si>
  <si>
    <t>Gross cost of purchase of fixed assets and infrastructure renewal</t>
  </si>
  <si>
    <t>F7.8</t>
  </si>
  <si>
    <t>Receipts of grants and contributions</t>
  </si>
  <si>
    <t>F7.9</t>
  </si>
  <si>
    <t>F7.10</t>
  </si>
  <si>
    <t>Net cashflow from investing activities</t>
  </si>
  <si>
    <t>F7.11</t>
  </si>
  <si>
    <t>Capital in finance lease rentals</t>
  </si>
  <si>
    <t>F7.12</t>
  </si>
  <si>
    <t>F7.13</t>
  </si>
  <si>
    <t>F7.14</t>
  </si>
  <si>
    <t>Increase/(decrease) in cash in the year</t>
  </si>
  <si>
    <t>Table F8:  Reconciliation of Operating Surplus (Deficit) to Net Cash Flow from Operating Activities</t>
  </si>
  <si>
    <t>F8.1</t>
  </si>
  <si>
    <t>Operating surplus after exceptional items</t>
  </si>
  <si>
    <t>F8.2</t>
  </si>
  <si>
    <t>Depreciation charge</t>
  </si>
  <si>
    <t>F8.3</t>
  </si>
  <si>
    <t>Infrastructure renewals charge</t>
  </si>
  <si>
    <t>F8.4</t>
  </si>
  <si>
    <t>Amortisation of prepayments</t>
  </si>
  <si>
    <t>F8.5</t>
  </si>
  <si>
    <t>Amortisation of grants and contributions</t>
  </si>
  <si>
    <t>F8.6</t>
  </si>
  <si>
    <t>F8.7</t>
  </si>
  <si>
    <t>Movement in rural supply grant provision</t>
  </si>
  <si>
    <t>F8.8</t>
  </si>
  <si>
    <t>F8.9</t>
  </si>
  <si>
    <t>F8.10</t>
  </si>
  <si>
    <t>F8.11</t>
  </si>
  <si>
    <t>F8.12</t>
  </si>
  <si>
    <t>F8.13</t>
  </si>
  <si>
    <t>F8.14</t>
  </si>
  <si>
    <t>Change in other accruals</t>
  </si>
  <si>
    <t>F8.15</t>
  </si>
  <si>
    <t>Change in prepayments</t>
  </si>
  <si>
    <t>F8.16</t>
  </si>
  <si>
    <t>F8.17</t>
  </si>
  <si>
    <t>Net cash flow from operating activities</t>
  </si>
  <si>
    <t>Table F9: Analysis of Fixed Assets by Asset Type (for Report Year)</t>
  </si>
  <si>
    <t>Operational Properties</t>
  </si>
  <si>
    <t>Infrastructure</t>
  </si>
  <si>
    <t>Plant &amp; Machines</t>
  </si>
  <si>
    <t>Asset W.I.P</t>
  </si>
  <si>
    <t>Other Services</t>
  </si>
  <si>
    <t>Cost</t>
  </si>
  <si>
    <t>F9.1</t>
  </si>
  <si>
    <t>Cost at 1 July brought forward</t>
  </si>
  <si>
    <t>F9.2</t>
  </si>
  <si>
    <t>Additions in year</t>
  </si>
  <si>
    <t>F9.3</t>
  </si>
  <si>
    <t xml:space="preserve">Disposals </t>
  </si>
  <si>
    <t>F9.4</t>
  </si>
  <si>
    <t>Reclassifications</t>
  </si>
  <si>
    <t>F9.5</t>
  </si>
  <si>
    <t>Transfers</t>
  </si>
  <si>
    <t>F9.6</t>
  </si>
  <si>
    <t>Depreciation</t>
  </si>
  <si>
    <t>F9.7</t>
  </si>
  <si>
    <t>F9.8</t>
  </si>
  <si>
    <t>Charge for year</t>
  </si>
  <si>
    <t>F9.9</t>
  </si>
  <si>
    <t>Disposals</t>
  </si>
  <si>
    <t>F9.10</t>
  </si>
  <si>
    <t>F9.11</t>
  </si>
  <si>
    <t>Depreciation at 30 June</t>
  </si>
  <si>
    <t>F9.12</t>
  </si>
  <si>
    <t>Net book amount at 30 June</t>
  </si>
  <si>
    <t>F9.13</t>
  </si>
  <si>
    <t>Net book amount at 1 July</t>
  </si>
  <si>
    <t>Water</t>
  </si>
  <si>
    <t>F10.4</t>
  </si>
  <si>
    <t>F10.11</t>
  </si>
  <si>
    <t>F10.12</t>
  </si>
  <si>
    <t>F10.13</t>
  </si>
  <si>
    <t>Waste Water</t>
  </si>
  <si>
    <t>F10.19</t>
  </si>
  <si>
    <t>F10.25</t>
  </si>
  <si>
    <t>F10.30</t>
  </si>
  <si>
    <t>F10.31</t>
  </si>
  <si>
    <t>F10.32</t>
  </si>
  <si>
    <t>F10.33</t>
  </si>
  <si>
    <t>F10.34</t>
  </si>
  <si>
    <t>Building water</t>
  </si>
  <si>
    <t>F10.35</t>
  </si>
  <si>
    <t>Troughs, taps, standpipes</t>
  </si>
  <si>
    <t>F10.36</t>
  </si>
  <si>
    <t>Water for electricity</t>
  </si>
  <si>
    <t>F10.37</t>
  </si>
  <si>
    <t>Other water sales</t>
  </si>
  <si>
    <t>F10.38</t>
  </si>
  <si>
    <t>Pipe connections and mains diversions</t>
  </si>
  <si>
    <t>F10.39</t>
  </si>
  <si>
    <t>Farming, forestry, fishing and recreation</t>
  </si>
  <si>
    <t>F10.40</t>
  </si>
  <si>
    <t>Other rents</t>
  </si>
  <si>
    <t>F10.41</t>
  </si>
  <si>
    <t>Laboratory services</t>
  </si>
  <si>
    <t>F10.42</t>
  </si>
  <si>
    <t>Corporate consultancies</t>
  </si>
  <si>
    <t>F10.43</t>
  </si>
  <si>
    <t>F10.45</t>
  </si>
  <si>
    <t>F10.46</t>
  </si>
  <si>
    <t>F10.47</t>
  </si>
  <si>
    <t>F10.48</t>
  </si>
  <si>
    <t>F10.49</t>
  </si>
  <si>
    <t>F10.50</t>
  </si>
  <si>
    <t>Pipe connections &amp; diversions</t>
  </si>
  <si>
    <t>F10.51</t>
  </si>
  <si>
    <t>F10.52</t>
  </si>
  <si>
    <t>F10.53</t>
  </si>
  <si>
    <t>F10.54</t>
  </si>
  <si>
    <t>F10.55</t>
  </si>
  <si>
    <t>F10.56</t>
  </si>
  <si>
    <t>F10.57</t>
  </si>
  <si>
    <t>F10.58</t>
  </si>
  <si>
    <t>F10.59</t>
  </si>
  <si>
    <t>Wastewater</t>
  </si>
  <si>
    <t>F10.60</t>
  </si>
  <si>
    <t>Stormwater</t>
  </si>
  <si>
    <t>F10.61</t>
  </si>
  <si>
    <t>F10.62</t>
  </si>
  <si>
    <t>Bad Debt Provision In Year</t>
  </si>
  <si>
    <t>F10.63</t>
  </si>
  <si>
    <t>F10.64</t>
  </si>
  <si>
    <t>F10.65</t>
  </si>
  <si>
    <t>F10.66</t>
  </si>
  <si>
    <t>F10.67</t>
  </si>
  <si>
    <t>F10.68</t>
  </si>
  <si>
    <t>F10.69</t>
  </si>
  <si>
    <t>Developer Contributions</t>
  </si>
  <si>
    <t>F10.70</t>
  </si>
  <si>
    <t>Revenue from developer contributions (including financial contributions and infrastructure growth charges)</t>
  </si>
  <si>
    <t>Table F11: Information on Large Users (users &gt;100,000m3)</t>
  </si>
  <si>
    <t>Item ref</t>
  </si>
  <si>
    <t>Customer name</t>
  </si>
  <si>
    <t>Sector classification</t>
  </si>
  <si>
    <t>Sub-sector classification (if appropriate)</t>
  </si>
  <si>
    <t>Number of connections</t>
  </si>
  <si>
    <t>Text</t>
  </si>
  <si>
    <r>
      <t>000,000m</t>
    </r>
    <r>
      <rPr>
        <b/>
        <vertAlign val="superscript"/>
        <sz val="11"/>
        <color theme="1"/>
        <rFont val="Arial"/>
        <family val="2"/>
      </rPr>
      <t>3</t>
    </r>
  </si>
  <si>
    <r>
      <t>NZ$/m</t>
    </r>
    <r>
      <rPr>
        <b/>
        <vertAlign val="superscript"/>
        <sz val="11"/>
        <color theme="1"/>
        <rFont val="Arial"/>
        <family val="2"/>
      </rPr>
      <t>3</t>
    </r>
  </si>
  <si>
    <t>F11.1</t>
  </si>
  <si>
    <t>F11.2</t>
  </si>
  <si>
    <t>F11.3</t>
  </si>
  <si>
    <t>F11.4</t>
  </si>
  <si>
    <t>F11.5</t>
  </si>
  <si>
    <t>Add further rows as needed</t>
  </si>
  <si>
    <t>Working capital</t>
  </si>
  <si>
    <t>Current assets - book value</t>
  </si>
  <si>
    <t>Current liabilities - book value</t>
  </si>
  <si>
    <t>Net working capital</t>
  </si>
  <si>
    <t>Confidence Grading</t>
  </si>
  <si>
    <t>BX</t>
  </si>
  <si>
    <t>CX</t>
  </si>
  <si>
    <t>D3</t>
  </si>
  <si>
    <t>D4</t>
  </si>
  <si>
    <t>D5</t>
  </si>
  <si>
    <t>D6</t>
  </si>
  <si>
    <t>DX</t>
  </si>
  <si>
    <t>Bulk water to other Local Authorities</t>
  </si>
  <si>
    <t>Local Authority:</t>
  </si>
  <si>
    <t>Local Authority</t>
  </si>
  <si>
    <t>Has the Local Authority participated in the Water New Zealand National Performance Review? (select response)</t>
  </si>
  <si>
    <t xml:space="preserve">Tradewaste </t>
  </si>
  <si>
    <t>Tradewaste</t>
  </si>
  <si>
    <t>Wastewater Costs</t>
  </si>
  <si>
    <t>Property clearance certificates etc</t>
  </si>
  <si>
    <t>Depreciation at 1 July</t>
  </si>
  <si>
    <t>Fixed rate debt</t>
  </si>
  <si>
    <t>Investments</t>
  </si>
  <si>
    <t>Movement in provisions for liabilities and charges</t>
  </si>
  <si>
    <t>Cost at 30 June</t>
  </si>
  <si>
    <t>The information requested within this worksheet is required specifically for Three Waters.</t>
  </si>
  <si>
    <t>Revenue</t>
  </si>
  <si>
    <t>Total revenue</t>
  </si>
  <si>
    <t>Depreciation and amortisation</t>
  </si>
  <si>
    <t>Grants, contributions and sponsorship</t>
  </si>
  <si>
    <t>Other operating expenses</t>
  </si>
  <si>
    <t>Finance costs</t>
  </si>
  <si>
    <t>Net surplus before tax</t>
  </si>
  <si>
    <t>Tax</t>
  </si>
  <si>
    <t>Net surplus after tax</t>
  </si>
  <si>
    <t>Other comprehensive revenue</t>
  </si>
  <si>
    <t>Fair value movements</t>
  </si>
  <si>
    <t>Total other comprehensive revenue</t>
  </si>
  <si>
    <t>Total comprehensive revenue</t>
  </si>
  <si>
    <t>Expense</t>
  </si>
  <si>
    <t>Dark grey cells. Do not use or alter these cells.</t>
  </si>
  <si>
    <t>F12.1</t>
  </si>
  <si>
    <t>Assumption</t>
  </si>
  <si>
    <t>F12</t>
  </si>
  <si>
    <t>Total wastewater revenue</t>
  </si>
  <si>
    <t>Other revenue</t>
  </si>
  <si>
    <t>Total Stormwater revenue</t>
  </si>
  <si>
    <t>Total Revenue</t>
  </si>
  <si>
    <t>Net cash flow from investing activities</t>
  </si>
  <si>
    <t>F2a.1</t>
  </si>
  <si>
    <t>F2a.2</t>
  </si>
  <si>
    <t>F2a.3</t>
  </si>
  <si>
    <t>F2a.4</t>
  </si>
  <si>
    <t>F2a.5</t>
  </si>
  <si>
    <t>F2a.6</t>
  </si>
  <si>
    <t>F2a.7</t>
  </si>
  <si>
    <t>F2a.8</t>
  </si>
  <si>
    <t>F2a.9</t>
  </si>
  <si>
    <t xml:space="preserve">Table F2a: Working capital by asset type </t>
  </si>
  <si>
    <t>F2a</t>
  </si>
  <si>
    <t>Three Waters Reform Programme: Request for Information Workbook I</t>
  </si>
  <si>
    <t>Table F1: Revenue and Expenditure</t>
  </si>
  <si>
    <t>Total costs</t>
  </si>
  <si>
    <t>F1.24</t>
  </si>
  <si>
    <t>Deferred revenue</t>
  </si>
  <si>
    <t>Prepayments and accrued revenue</t>
  </si>
  <si>
    <t>Secondary revenue</t>
  </si>
  <si>
    <t>Table F10:  Analysis of Revenue</t>
  </si>
  <si>
    <t>Secondary Revenue - Water Related</t>
  </si>
  <si>
    <t>Total Secondary revenue - Water Related</t>
  </si>
  <si>
    <t>Secondary Revenue - Wastewater Related</t>
  </si>
  <si>
    <t>Other wastewater related revenue</t>
  </si>
  <si>
    <t>Total secondary revenue - wastewater related</t>
  </si>
  <si>
    <t>Grant Revenue</t>
  </si>
  <si>
    <t>Secondary Revenue</t>
  </si>
  <si>
    <t>This workbook is to be completed by the representative sample of Local Authorities</t>
  </si>
  <si>
    <t>Change in inventory</t>
  </si>
  <si>
    <t>Inventories</t>
  </si>
  <si>
    <t>Trade receivables</t>
  </si>
  <si>
    <t>Other receivables</t>
  </si>
  <si>
    <t>Receivables due in more than one year</t>
  </si>
  <si>
    <t>Total receivables</t>
  </si>
  <si>
    <t>Changes in trade receivables</t>
  </si>
  <si>
    <t>Change in other receivables</t>
  </si>
  <si>
    <t>Other payables</t>
  </si>
  <si>
    <t>Total payables</t>
  </si>
  <si>
    <t>Trade payables</t>
  </si>
  <si>
    <t>Capital payables</t>
  </si>
  <si>
    <t>Capital payables credit period (days capex)</t>
  </si>
  <si>
    <t>Change in trade payables</t>
  </si>
  <si>
    <t>Change in capital payables</t>
  </si>
  <si>
    <t>Change in other payables</t>
  </si>
  <si>
    <t xml:space="preserve">Change in payroll related taxes </t>
  </si>
  <si>
    <t>Total bad debt provision</t>
  </si>
  <si>
    <t>Worksheet reference</t>
  </si>
  <si>
    <t>Net cash flow from financing activities</t>
  </si>
  <si>
    <t>Receivables period (days revenue)</t>
  </si>
  <si>
    <t>Disposal of fixed assets</t>
  </si>
  <si>
    <t>New borrowings</t>
  </si>
  <si>
    <t>Repayment of borrowings</t>
  </si>
  <si>
    <t>Net cash inflow from financing activities</t>
  </si>
  <si>
    <t>F7a.1</t>
  </si>
  <si>
    <t>F7a.2</t>
  </si>
  <si>
    <t>F7a.3</t>
  </si>
  <si>
    <t>F7a.4</t>
  </si>
  <si>
    <t>F7a.5</t>
  </si>
  <si>
    <t>F7a.6</t>
  </si>
  <si>
    <t>F7a.7</t>
  </si>
  <si>
    <t>F7a.8</t>
  </si>
  <si>
    <t>F7a.9</t>
  </si>
  <si>
    <t>F7a.10</t>
  </si>
  <si>
    <t>F7a.11</t>
  </si>
  <si>
    <t>F7a.12</t>
  </si>
  <si>
    <t>F7a.13</t>
  </si>
  <si>
    <t>F7a.14</t>
  </si>
  <si>
    <t>F7a.15</t>
  </si>
  <si>
    <t>F7a.16</t>
  </si>
  <si>
    <t>F7b.1</t>
  </si>
  <si>
    <t>F7b.2</t>
  </si>
  <si>
    <t>F7b.3</t>
  </si>
  <si>
    <t>F7b.4</t>
  </si>
  <si>
    <t>F7b.5</t>
  </si>
  <si>
    <t>F7b.6</t>
  </si>
  <si>
    <t>F7b.7</t>
  </si>
  <si>
    <t>F7b.8</t>
  </si>
  <si>
    <t>F7b.9</t>
  </si>
  <si>
    <t>F7b.10</t>
  </si>
  <si>
    <t>F7b.11</t>
  </si>
  <si>
    <t>F7b.12</t>
  </si>
  <si>
    <t>F7b.13</t>
  </si>
  <si>
    <t>F7b.14</t>
  </si>
  <si>
    <t>F7b.15</t>
  </si>
  <si>
    <t>F7b.16</t>
  </si>
  <si>
    <t>F7c.1</t>
  </si>
  <si>
    <t>F7c.2</t>
  </si>
  <si>
    <t>F7c.3</t>
  </si>
  <si>
    <t>F7c.4</t>
  </si>
  <si>
    <t>F7c.5</t>
  </si>
  <si>
    <t>F7c.6</t>
  </si>
  <si>
    <t>F7c.7</t>
  </si>
  <si>
    <t>F7c.8</t>
  </si>
  <si>
    <t>F7c.9</t>
  </si>
  <si>
    <t>F7c.10</t>
  </si>
  <si>
    <t>F7c.11</t>
  </si>
  <si>
    <t>F7c.12</t>
  </si>
  <si>
    <t>F7c.13</t>
  </si>
  <si>
    <t>F7c.14</t>
  </si>
  <si>
    <t>F7c.15</t>
  </si>
  <si>
    <t>F7c.16</t>
  </si>
  <si>
    <t>F8a.1</t>
  </si>
  <si>
    <t>F8a.2</t>
  </si>
  <si>
    <t>F8a.3</t>
  </si>
  <si>
    <t>F8a.4</t>
  </si>
  <si>
    <t>F8a.5</t>
  </si>
  <si>
    <t>F8a.6</t>
  </si>
  <si>
    <t>F8a.7</t>
  </si>
  <si>
    <t>F8a.8</t>
  </si>
  <si>
    <t>F8a.9</t>
  </si>
  <si>
    <t>F8a.10</t>
  </si>
  <si>
    <t>F8a.11</t>
  </si>
  <si>
    <t>F8a.12</t>
  </si>
  <si>
    <t>F8a.13</t>
  </si>
  <si>
    <t>F8a.14</t>
  </si>
  <si>
    <t>F8a.15</t>
  </si>
  <si>
    <t>F8a.16</t>
  </si>
  <si>
    <t>F8a.17</t>
  </si>
  <si>
    <t>F8b.1</t>
  </si>
  <si>
    <t>F8b.2</t>
  </si>
  <si>
    <t>F8b.3</t>
  </si>
  <si>
    <t>F8b.4</t>
  </si>
  <si>
    <t>F8b.5</t>
  </si>
  <si>
    <t>F8b.6</t>
  </si>
  <si>
    <t>F8b.7</t>
  </si>
  <si>
    <t>F8b.8</t>
  </si>
  <si>
    <t>F8b.9</t>
  </si>
  <si>
    <t>F8b.10</t>
  </si>
  <si>
    <t>F8b.11</t>
  </si>
  <si>
    <t>F8b.12</t>
  </si>
  <si>
    <t>F8b.13</t>
  </si>
  <si>
    <t>F8b.14</t>
  </si>
  <si>
    <t>F8b.15</t>
  </si>
  <si>
    <t>F8b.16</t>
  </si>
  <si>
    <t>F8b.17</t>
  </si>
  <si>
    <t>F8c.1</t>
  </si>
  <si>
    <t>F8c.2</t>
  </si>
  <si>
    <t>F8c.3</t>
  </si>
  <si>
    <t>F8c.4</t>
  </si>
  <si>
    <t>F8c.5</t>
  </si>
  <si>
    <t>F8c.6</t>
  </si>
  <si>
    <t>F8c.7</t>
  </si>
  <si>
    <t>F8c.8</t>
  </si>
  <si>
    <t>F8c.9</t>
  </si>
  <si>
    <t>F8c.10</t>
  </si>
  <si>
    <t>F8c.11</t>
  </si>
  <si>
    <t>F8c.12</t>
  </si>
  <si>
    <t>F8c.13</t>
  </si>
  <si>
    <t>F8c.14</t>
  </si>
  <si>
    <t>F8c.15</t>
  </si>
  <si>
    <t>F8c.16</t>
  </si>
  <si>
    <t>F8c.17</t>
  </si>
  <si>
    <t>F7a</t>
  </si>
  <si>
    <t>F7b</t>
  </si>
  <si>
    <t>F7c</t>
  </si>
  <si>
    <t>F8a</t>
  </si>
  <si>
    <t>F8b</t>
  </si>
  <si>
    <t>F8c</t>
  </si>
  <si>
    <t>Table F7c: Cash Flow Statement - Stormwater</t>
  </si>
  <si>
    <t>Table F7a: Cash Flow Statement - Water</t>
  </si>
  <si>
    <t>Table F7b: Cash Flow Statement - Wastewater</t>
  </si>
  <si>
    <t>Table F8a:  Reconciliation of Operating Surplus (Deficit) to Net Cash Flow from Operating Activities - Water</t>
  </si>
  <si>
    <t>Table F8b:  Reconciliation of Operating Surplus (Deficit) to Net Cash Flow from Operating Activities - Wastewater</t>
  </si>
  <si>
    <t>Table F8c:  Reconciliation of Operating Surplus (Deficit) to Net Cash Flow from Operating Activities - Stormwater</t>
  </si>
  <si>
    <t>Role:</t>
  </si>
  <si>
    <t>Email:</t>
  </si>
  <si>
    <t>Phone number:</t>
  </si>
  <si>
    <t>A3b</t>
  </si>
  <si>
    <t>C8b</t>
  </si>
  <si>
    <t>Is forecast information in section F provided in real or nominal terms?</t>
  </si>
  <si>
    <t>Payables Due Within One Year</t>
  </si>
  <si>
    <t>Bad Debt Provisions Remaining, Netted Against Receivables</t>
  </si>
  <si>
    <t>F3a</t>
  </si>
  <si>
    <t>Receivables Net After Provisions</t>
  </si>
  <si>
    <t>Table F12: Inflation Assumptions</t>
  </si>
  <si>
    <t>E12</t>
  </si>
  <si>
    <t>Add rows as required</t>
  </si>
  <si>
    <t>Input inflation index used, measurement period (e.g. financial year average) and inflation assumption</t>
  </si>
  <si>
    <t>30/06/2019 
(report year - 1)</t>
  </si>
  <si>
    <t>30/06/2020 
(report year)</t>
  </si>
  <si>
    <t>%/General</t>
  </si>
  <si>
    <t>Operating activities</t>
  </si>
  <si>
    <t>Development and financial contributions</t>
  </si>
  <si>
    <t>General rates, uniform annual general charge, rates penalties</t>
  </si>
  <si>
    <t>Vested assets</t>
  </si>
  <si>
    <t>Finance revenue</t>
  </si>
  <si>
    <t>Grants and subsidies</t>
  </si>
  <si>
    <t>Targeted rates</t>
  </si>
  <si>
    <t>Tangible fixed assets - water</t>
  </si>
  <si>
    <t xml:space="preserve">Government loans </t>
  </si>
  <si>
    <t>Bank loans</t>
  </si>
  <si>
    <t>Table F3a: Analysis of Borrowing by Interest Rate and Date of Maturity</t>
  </si>
  <si>
    <t>Section F: Current and Forecast Financial Information</t>
  </si>
  <si>
    <t>Table F4:  Analysis of Receivables and Payables</t>
  </si>
  <si>
    <t>Net cashflow for returns on investments and servicing of finance</t>
  </si>
  <si>
    <t>Total water revenue</t>
  </si>
  <si>
    <t>Other wastewater</t>
  </si>
  <si>
    <t>Grant revenue related to water services</t>
  </si>
  <si>
    <t>Grant revenue related to wastewater services</t>
  </si>
  <si>
    <t>Grant revenue related to stormwater services</t>
  </si>
  <si>
    <t>Total grant revenue related to three water services</t>
  </si>
  <si>
    <t>Unmeasured water revenue</t>
  </si>
  <si>
    <t>Non-current / Fixed Assets</t>
  </si>
  <si>
    <t>Other current assets</t>
  </si>
  <si>
    <t>F2.1</t>
  </si>
  <si>
    <t>Investments in CCOs, CCTOs &amp; other entities</t>
  </si>
  <si>
    <t>Current liabilities</t>
  </si>
  <si>
    <t>Non-current liabilities</t>
  </si>
  <si>
    <t>Payables</t>
  </si>
  <si>
    <t>Other non-current assets</t>
  </si>
  <si>
    <t>Prepayments</t>
  </si>
  <si>
    <t>Non-current assets classified as held for sale</t>
  </si>
  <si>
    <t>Derivative financial assets</t>
  </si>
  <si>
    <t>Employee benefits liabilities and provisions</t>
  </si>
  <si>
    <t>F2.8a</t>
  </si>
  <si>
    <t>F2.8b</t>
  </si>
  <si>
    <t>F2.8c</t>
  </si>
  <si>
    <t>F2.8d</t>
  </si>
  <si>
    <t>F2.8e</t>
  </si>
  <si>
    <t>F2.20</t>
  </si>
  <si>
    <t>F2.21</t>
  </si>
  <si>
    <t>F2.22</t>
  </si>
  <si>
    <t>F2.23</t>
  </si>
  <si>
    <t>Total liabilities</t>
  </si>
  <si>
    <t>F2.24</t>
  </si>
  <si>
    <t>Total non-current liabilities</t>
  </si>
  <si>
    <t>Borrowings</t>
  </si>
  <si>
    <t>Other non-current liabilities</t>
  </si>
  <si>
    <t>F2.25</t>
  </si>
  <si>
    <t>Net assets</t>
  </si>
  <si>
    <t>F2.26</t>
  </si>
  <si>
    <t>Revaluation reserves</t>
  </si>
  <si>
    <t>Other reserves</t>
  </si>
  <si>
    <t>Restricted funds</t>
  </si>
  <si>
    <t>Accumulated funds</t>
  </si>
  <si>
    <t>Contributed equity</t>
  </si>
  <si>
    <t>Total equity</t>
  </si>
  <si>
    <t>F2.27</t>
  </si>
  <si>
    <t>F2.28</t>
  </si>
  <si>
    <t>F2.29</t>
  </si>
  <si>
    <t>F2.30</t>
  </si>
  <si>
    <t>F2.31</t>
  </si>
  <si>
    <t>F2.32</t>
  </si>
  <si>
    <t>F7a.17</t>
  </si>
  <si>
    <t>Opening cash and cash equivalents</t>
  </si>
  <si>
    <t>Closing cash and cash equivalents</t>
  </si>
  <si>
    <t>Tangible fixed assets - wastewater</t>
  </si>
  <si>
    <t>Tangible fixed assets - stormwater</t>
  </si>
  <si>
    <t>Tangible fixed assets - others</t>
  </si>
  <si>
    <t>Receivables and recoverables</t>
  </si>
  <si>
    <t>Cash and cash equivalents</t>
  </si>
  <si>
    <t>Intangible assets</t>
  </si>
  <si>
    <t>Total Non-current / fixed assets</t>
  </si>
  <si>
    <t>Total assets</t>
  </si>
  <si>
    <t>Return on investments and servicing of finance</t>
  </si>
  <si>
    <t>F7.15</t>
  </si>
  <si>
    <t>F7.16</t>
  </si>
  <si>
    <t>F7.17</t>
  </si>
  <si>
    <t>F7b.17</t>
  </si>
  <si>
    <t>F7c.17</t>
  </si>
  <si>
    <t>Provisions for other liabilities</t>
  </si>
  <si>
    <t>Other current liabilities</t>
  </si>
  <si>
    <t>Total current liabilities</t>
  </si>
  <si>
    <t>Derivative financial liabilities</t>
  </si>
  <si>
    <t>Measured water fixed revenue</t>
  </si>
  <si>
    <t>Measured water volumes</t>
  </si>
  <si>
    <t>Measured water volumetric charge</t>
  </si>
  <si>
    <t>Measured water volumetric revenue</t>
  </si>
  <si>
    <t xml:space="preserve">Measured water total revenue </t>
  </si>
  <si>
    <t>Unmeasured wastewater revenue</t>
  </si>
  <si>
    <t>Measured wastewater fixed revenue</t>
  </si>
  <si>
    <t>Measured wastewater volumes</t>
  </si>
  <si>
    <t>Measured wastewater volumetric charge</t>
  </si>
  <si>
    <t>Measured wastewater volumetric revenue</t>
  </si>
  <si>
    <t>Measured wastewater total revenue</t>
  </si>
  <si>
    <t>Stormwater revenue</t>
  </si>
  <si>
    <t>Levels of service</t>
  </si>
  <si>
    <t>Yellow cells indicate data input fields that are also requested by the 2020 Water New Zealand, National Performance Review, for those local authorities who are participating in the NPR. If applicable, the NPR reference is provided in dark grey cells to the right hand side of the worksheet.</t>
  </si>
  <si>
    <t>Green cells indicate where local authorities should select from the dropdown menu.</t>
  </si>
  <si>
    <t>Light grey cells indicate where local authorities input the sources of the information provided. This will help with potential queries on specific line items in the quality assurance process, and any future process of a similar nature.</t>
  </si>
  <si>
    <t>Pink cells indicate calculations. Do not alter these cells.</t>
  </si>
  <si>
    <t>Worksheet and Template level error check cells, do not alter these cells.</t>
  </si>
  <si>
    <t>Local authorities must only input data or formulae into any cells shaded in orange, yellow, green or light grey. All orange, yellow and green highlighted cells must contain a response.</t>
  </si>
  <si>
    <t>Local authorities must select a response from the drop-down box in any cells shaded green.</t>
  </si>
  <si>
    <t>If there are insufficient rows within the RfI Response Template, it is expected that the local authorities will add rows as required, noting all changes, and ensuring that the totals and summary worksheets remain accurate.</t>
  </si>
  <si>
    <t>Local authorities should add supporting explanatory notes in the in the orange ‘comment’ and light grey ‘further notes’ cells provided to add explanatory comments and provide details on any assumptions used.</t>
  </si>
  <si>
    <t>Field Types described the purpose of each line item. A Field Type of 'C' denotes calculated fields and 'I' denotes where inputs are required. Additional detail on the Field Types is provided in the Supporting Guidance where relevant.</t>
  </si>
  <si>
    <t>Household unmeasured</t>
  </si>
  <si>
    <t>Household measured</t>
  </si>
  <si>
    <t>Non-household measured</t>
  </si>
  <si>
    <t>Non-household unmeasured</t>
  </si>
  <si>
    <t>Household water total</t>
  </si>
  <si>
    <t>Total Non-Household Water</t>
  </si>
  <si>
    <t>Household wastewater total</t>
  </si>
  <si>
    <t>Non-household measured total</t>
  </si>
  <si>
    <t>Non-household unmeasured total</t>
  </si>
  <si>
    <t>Non-household wastewater total</t>
  </si>
  <si>
    <t>Private septic tank emptying - household</t>
  </si>
  <si>
    <t>Private septic tank emptying - non-household</t>
  </si>
  <si>
    <t>Household: billed directly</t>
  </si>
  <si>
    <t>Household: billed through rates</t>
  </si>
  <si>
    <t>Non-household: billed directly</t>
  </si>
  <si>
    <t>Non-household: billed through rates</t>
  </si>
  <si>
    <t>Tradewaste (commercial and industrial waste) revenue</t>
  </si>
  <si>
    <t>B1a</t>
  </si>
  <si>
    <t>30/06/2031 (Forecast)</t>
  </si>
  <si>
    <t>This CG applies to forecast years 2022 - 2031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</si>
</sst>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4" formatCode="_-&quot;$&quot;* #,##0.00_-;\-&quot;$&quot;* #,##0.00_-;_-&quot;$&quot;* &quot;-&quot;??_-;_-@_-"/>
    <numFmt numFmtId="43" formatCode="_-* #,##0.00_-;\-* #,##0.00_-;_-* &quot;-&quot;??_-;_-@_-"/>
    <numFmt numFmtId="164" formatCode="_(&quot;$&quot;* #,##0.00_);_(&quot;$&quot;* \(#,##0.00\);_(&quot;$&quot;* &quot;-&quot;??_);_(@_)"/>
    <numFmt numFmtId="165" formatCode="_(* #,##0.00_);_(* \(#,##0.00\);_(* &quot;-&quot;??_);_(@_)"/>
    <numFmt numFmtId="166" formatCode="d\-mmm\-yyyy"/>
    <numFmt numFmtId="167" formatCode="h:mm\ AM/PM\ "/>
    <numFmt numFmtId="168" formatCode="[$$-C09]#,##0;[Red]\([$$-C09]#,##0\)"/>
    <numFmt numFmtId="169" formatCode="#."/>
    <numFmt numFmtId="170" formatCode="&quot;Please complete&quot;;;&quot;Ok&quot;"/>
    <numFmt numFmtId="171" formatCode="General\ &quot;.&quot;"/>
    <numFmt numFmtId="172" formatCode="_ &quot;₹&quot;\ * #,##0.00_ ;_ &quot;₹&quot;\ * \-#,##0.00_ ;_ &quot;₹&quot;\ * &quot;-&quot;??_ ;_ @_ "/>
  </numFmts>
  <fonts count="58">
    <font>
      <sz val="11"/>
      <color theme="1"/>
      <name val="Calibri"/>
      <family val="2"/>
      <scheme val="minor"/>
    </font>
    <font>
      <sz val="10"/>
      <name val="Arial"/>
      <family val="2"/>
    </font>
    <font>
      <b/>
      <sz val="14"/>
      <color indexed="9"/>
      <name val="Arial"/>
      <family val="2"/>
    </font>
    <font>
      <sz val="11"/>
      <name val="Arial"/>
      <family val="2"/>
    </font>
    <font>
      <b/>
      <sz val="14"/>
      <name val="Arial"/>
      <family val="2"/>
    </font>
    <font>
      <b/>
      <sz val="11"/>
      <name val="Arial"/>
      <family val="2"/>
    </font>
    <font>
      <b/>
      <sz val="10"/>
      <name val="Arial"/>
      <family val="2"/>
    </font>
    <font>
      <b/>
      <sz val="10"/>
      <color theme="1"/>
      <name val="Arial"/>
      <family val="2"/>
    </font>
    <font>
      <sz val="10"/>
      <color theme="1"/>
      <name val="Arial"/>
      <family val="2"/>
    </font>
    <font>
      <i/>
      <sz val="10"/>
      <color theme="1"/>
      <name val="Arial"/>
      <family val="2"/>
    </font>
    <font>
      <sz val="10"/>
      <color indexed="12"/>
      <name val="Arial"/>
      <family val="2"/>
    </font>
    <font>
      <sz val="11"/>
      <color theme="1"/>
      <name val="Arial"/>
      <family val="2"/>
    </font>
    <font>
      <b/>
      <sz val="10"/>
      <color theme="0"/>
      <name val="Arial"/>
      <family val="2"/>
    </font>
    <font>
      <b/>
      <sz val="14"/>
      <color theme="0"/>
      <name val="Arial"/>
      <family val="2"/>
    </font>
    <font>
      <b/>
      <sz val="11"/>
      <color theme="1"/>
      <name val="Arial"/>
      <family val="2"/>
    </font>
    <font>
      <b/>
      <sz val="16"/>
      <color indexed="9"/>
      <name val="Arial"/>
      <family val="2"/>
    </font>
    <font>
      <b/>
      <sz val="11"/>
      <color theme="0"/>
      <name val="Calibri"/>
      <family val="2"/>
      <scheme val="minor"/>
    </font>
    <font>
      <sz val="8"/>
      <name val="Calibri"/>
      <family val="2"/>
      <scheme val="minor"/>
    </font>
    <font>
      <sz val="11"/>
      <color theme="1"/>
      <name val="Calibri"/>
      <family val="2"/>
      <scheme val="minor"/>
    </font>
    <font>
      <sz val="10"/>
      <color theme="0"/>
      <name val="Arial"/>
      <family val="2"/>
    </font>
    <font>
      <sz val="16"/>
      <color theme="1"/>
      <name val="Arial"/>
      <family val="2"/>
    </font>
    <font>
      <sz val="16"/>
      <name val="Arial"/>
      <family val="2"/>
    </font>
    <font>
      <b/>
      <sz val="16"/>
      <color theme="0"/>
      <name val="Arial"/>
      <family val="2"/>
    </font>
    <font>
      <sz val="10"/>
      <name val="CG Omega"/>
    </font>
    <font>
      <b/>
      <sz val="12"/>
      <color indexed="8"/>
      <name val="Arial"/>
      <family val="2"/>
    </font>
    <font>
      <sz val="9"/>
      <color theme="1"/>
      <name val="Arial"/>
      <family val="2"/>
    </font>
    <font>
      <b/>
      <sz val="9"/>
      <color indexed="9"/>
      <name val="Arial"/>
      <family val="2"/>
    </font>
    <font>
      <b/>
      <sz val="9"/>
      <name val="Arial"/>
      <family val="2"/>
    </font>
    <font>
      <b/>
      <sz val="11"/>
      <color rgb="FF182B46"/>
      <name val="Arial"/>
      <family val="2"/>
    </font>
    <font>
      <sz val="11"/>
      <color rgb="FF182B46"/>
      <name val="Arial"/>
      <family val="2"/>
    </font>
    <font>
      <vertAlign val="subscript"/>
      <sz val="11"/>
      <color theme="1"/>
      <name val="Arial"/>
      <family val="2"/>
    </font>
    <font>
      <b/>
      <vertAlign val="superscript"/>
      <sz val="11"/>
      <color theme="1"/>
      <name val="Arial"/>
      <family val="2"/>
    </font>
    <font>
      <b/>
      <sz val="9"/>
      <color rgb="FF182B46"/>
      <name val="Arial"/>
      <family val="2"/>
    </font>
    <font>
      <b/>
      <sz val="11"/>
      <color indexed="9"/>
      <name val="Arial"/>
      <family val="2"/>
    </font>
    <font>
      <i/>
      <sz val="11"/>
      <name val="Arial"/>
      <family val="2"/>
    </font>
    <font>
      <i/>
      <sz val="11"/>
      <color theme="1"/>
      <name val="Arial"/>
      <family val="2"/>
    </font>
    <font>
      <b/>
      <sz val="11"/>
      <color theme="0"/>
      <name val="Arial"/>
      <family val="2"/>
    </font>
    <font>
      <b/>
      <vertAlign val="superscript"/>
      <sz val="10"/>
      <color theme="1"/>
      <name val="Arial"/>
      <family val="2"/>
    </font>
    <font>
      <sz val="11"/>
      <color theme="0"/>
      <name val="Arial"/>
      <family val="2"/>
    </font>
    <font>
      <b/>
      <sz val="10"/>
      <color indexed="9"/>
      <name val="Arial"/>
      <family val="2"/>
    </font>
    <font>
      <i/>
      <sz val="11"/>
      <color rgb="FF182B46"/>
      <name val="Arial"/>
      <family val="2"/>
    </font>
    <font>
      <b/>
      <i/>
      <vertAlign val="superscript"/>
      <sz val="11"/>
      <color theme="1"/>
      <name val="Arial"/>
      <family val="2"/>
    </font>
    <font>
      <b/>
      <u/>
      <sz val="11"/>
      <color theme="1"/>
      <name val="Arial"/>
      <family val="2"/>
    </font>
    <font>
      <b/>
      <i/>
      <u/>
      <sz val="11"/>
      <color theme="1"/>
      <name val="Arial"/>
      <family val="2"/>
    </font>
    <font>
      <i/>
      <sz val="10"/>
      <color rgb="FF182B46"/>
      <name val="Arial"/>
      <family val="2"/>
    </font>
    <font>
      <b/>
      <u/>
      <sz val="11"/>
      <color theme="1"/>
      <name val="Calibri"/>
      <family val="2"/>
      <scheme val="minor"/>
    </font>
    <font>
      <b/>
      <i/>
      <sz val="12"/>
      <name val="Arial"/>
      <family val="2"/>
    </font>
    <font>
      <b/>
      <u/>
      <sz val="11"/>
      <name val="Arial"/>
      <family val="2"/>
    </font>
    <font>
      <vertAlign val="superscript"/>
      <sz val="11"/>
      <name val="Arial"/>
      <family val="2"/>
    </font>
    <font>
      <b/>
      <i/>
      <vertAlign val="superscript"/>
      <sz val="14"/>
      <color theme="1"/>
      <name val="Arial"/>
      <family val="2"/>
    </font>
    <font>
      <b/>
      <sz val="11"/>
      <color rgb="FF182B46"/>
      <name val="Arial"/>
      <family val="2"/>
    </font>
    <font>
      <sz val="11"/>
      <color theme="1"/>
      <name val="Arial"/>
      <family val="2"/>
    </font>
    <font>
      <i/>
      <sz val="11"/>
      <color theme="1"/>
      <name val="Arial"/>
      <family val="2"/>
    </font>
    <font>
      <b/>
      <sz val="11"/>
      <color indexed="9"/>
      <name val="Arial"/>
      <family val="2"/>
    </font>
    <font>
      <b/>
      <sz val="16"/>
      <color theme="1"/>
      <name val="Arial"/>
      <family val="2"/>
    </font>
    <font>
      <sz val="11"/>
      <name val="Calibri"/>
      <family val="2"/>
      <scheme val="minor"/>
    </font>
    <font>
      <vertAlign val="subscript"/>
      <sz val="11"/>
      <name val="Arial"/>
      <family val="2"/>
    </font>
    <font>
      <sz val="9"/>
      <name val="Arial"/>
      <family val="2"/>
    </font>
  </fonts>
  <fills count="28">
    <fill>
      <patternFill patternType="none"/>
    </fill>
    <fill>
      <patternFill patternType="gray125"/>
    </fill>
    <fill>
      <patternFill patternType="solid">
        <fgColor theme="1"/>
        <bgColor indexed="64"/>
      </patternFill>
    </fill>
    <fill>
      <patternFill patternType="solid">
        <fgColor indexed="31"/>
        <bgColor indexed="64"/>
      </patternFill>
    </fill>
    <fill>
      <patternFill patternType="solid">
        <fgColor rgb="FF339966"/>
        <bgColor indexed="64"/>
      </patternFill>
    </fill>
    <fill>
      <patternFill patternType="solid">
        <fgColor rgb="FF182B46"/>
        <bgColor indexed="64"/>
      </patternFill>
    </fill>
    <fill>
      <patternFill patternType="solid">
        <fgColor rgb="FF5F646A"/>
        <bgColor indexed="64"/>
      </patternFill>
    </fill>
    <fill>
      <patternFill patternType="solid">
        <fgColor rgb="FF03B2C4"/>
        <bgColor indexed="64"/>
      </patternFill>
    </fill>
    <fill>
      <patternFill patternType="solid">
        <fgColor rgb="FFF8B03F"/>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2" tint="-9.9978637043366805E-2"/>
        <bgColor indexed="64"/>
      </patternFill>
    </fill>
    <fill>
      <patternFill patternType="solid">
        <fgColor rgb="FF56F68B"/>
        <bgColor indexed="64"/>
      </patternFill>
    </fill>
    <fill>
      <patternFill patternType="solid">
        <fgColor theme="0"/>
        <bgColor indexed="64"/>
      </patternFill>
    </fill>
    <fill>
      <patternFill patternType="solid">
        <fgColor rgb="FFFF99CC"/>
        <bgColor indexed="64"/>
      </patternFill>
    </fill>
    <fill>
      <patternFill patternType="solid">
        <fgColor indexed="8"/>
        <bgColor indexed="64"/>
      </patternFill>
    </fill>
    <fill>
      <patternFill patternType="solid">
        <fgColor theme="3" tint="-0.249977111117893"/>
        <bgColor indexed="64"/>
      </patternFill>
    </fill>
    <fill>
      <patternFill patternType="lightUp">
        <fgColor theme="1" tint="0.24994659260841701"/>
        <bgColor theme="1" tint="0.499984740745262"/>
      </patternFill>
    </fill>
    <fill>
      <patternFill patternType="solid">
        <fgColor rgb="FFF7F5A9"/>
        <bgColor indexed="64"/>
      </patternFill>
    </fill>
    <fill>
      <patternFill patternType="solid">
        <fgColor rgb="FFBBD7EF"/>
        <bgColor indexed="64"/>
      </patternFill>
    </fill>
    <fill>
      <patternFill patternType="solid">
        <fgColor rgb="FFFF99CC"/>
        <bgColor indexed="8"/>
      </patternFill>
    </fill>
    <fill>
      <patternFill patternType="solid">
        <fgColor theme="6"/>
        <bgColor indexed="64"/>
      </patternFill>
    </fill>
    <fill>
      <patternFill patternType="solid">
        <fgColor theme="2" tint="-9.9948118533890809E-2"/>
        <bgColor indexed="64"/>
      </patternFill>
    </fill>
    <fill>
      <patternFill patternType="solid">
        <fgColor rgb="FFFFFF00"/>
        <bgColor indexed="64"/>
      </patternFill>
    </fill>
    <fill>
      <patternFill patternType="solid">
        <fgColor rgb="FF7030A0"/>
        <bgColor indexed="64"/>
      </patternFill>
    </fill>
    <fill>
      <patternFill patternType="solid">
        <fgColor rgb="FFC671FF"/>
        <bgColor indexed="64"/>
      </patternFill>
    </fill>
    <fill>
      <patternFill patternType="solid">
        <fgColor rgb="FFFFCCFF"/>
        <bgColor indexed="64"/>
      </patternFill>
    </fill>
    <fill>
      <patternFill patternType="solid">
        <fgColor rgb="FF7030A0"/>
        <bgColor indexed="8"/>
      </patternFill>
    </fill>
  </fills>
  <borders count="122">
    <border>
      <left/>
      <right/>
      <top/>
      <bottom/>
      <diagonal/>
    </border>
    <border>
      <left style="thin">
        <color rgb="FF7F7E82"/>
      </left>
      <right/>
      <top style="thin">
        <color rgb="FF7F7E82"/>
      </top>
      <bottom style="thin">
        <color rgb="FF7F7E82"/>
      </bottom>
      <diagonal/>
    </border>
    <border>
      <left/>
      <right/>
      <top style="thin">
        <color rgb="FF7F7E82"/>
      </top>
      <bottom style="thin">
        <color rgb="FF7F7E82"/>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top/>
      <bottom/>
      <diagonal/>
    </border>
    <border>
      <left style="thin">
        <color indexed="64"/>
      </left>
      <right style="thin">
        <color indexed="64"/>
      </right>
      <top style="thin">
        <color indexed="64"/>
      </top>
      <bottom style="thin">
        <color indexed="64"/>
      </bottom>
      <diagonal/>
    </border>
    <border>
      <left style="thin">
        <color theme="0" tint="-0.499984740745262"/>
      </left>
      <right style="thin">
        <color theme="0" tint="-0.499984740745262"/>
      </right>
      <top/>
      <bottom/>
      <diagonal/>
    </border>
    <border>
      <left/>
      <right/>
      <top/>
      <bottom style="thin">
        <color rgb="FF7F7E82"/>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right/>
      <top/>
      <bottom style="thin">
        <color theme="0" tint="-0.14999847407452621"/>
      </bottom>
      <diagonal/>
    </border>
    <border>
      <left style="thin">
        <color theme="0" tint="-0.14999847407452621"/>
      </left>
      <right/>
      <top style="thin">
        <color theme="0" tint="-0.14999847407452621"/>
      </top>
      <bottom style="thin">
        <color theme="0" tint="-0.14999847407452621"/>
      </bottom>
      <diagonal/>
    </border>
    <border>
      <left/>
      <right/>
      <top/>
      <bottom style="medium">
        <color rgb="FF182B46"/>
      </bottom>
      <diagonal/>
    </border>
    <border>
      <left style="thin">
        <color theme="0" tint="-0.14999847407452621"/>
      </left>
      <right style="thin">
        <color theme="0" tint="-0.14999847407452621"/>
      </right>
      <top/>
      <bottom/>
      <diagonal/>
    </border>
    <border>
      <left style="thin">
        <color theme="0" tint="-0.14999847407452621"/>
      </left>
      <right style="thin">
        <color theme="0" tint="-0.14999847407452621"/>
      </right>
      <top/>
      <bottom style="thin">
        <color theme="0" tint="-0.14999847407452621"/>
      </bottom>
      <diagonal/>
    </border>
    <border>
      <left style="thin">
        <color theme="0" tint="-0.14999847407452621"/>
      </left>
      <right style="thin">
        <color theme="0" tint="-0.14999847407452621"/>
      </right>
      <top style="thin">
        <color theme="0" tint="-0.14999847407452621"/>
      </top>
      <bottom/>
      <diagonal/>
    </border>
    <border>
      <left/>
      <right/>
      <top style="thin">
        <color theme="0" tint="-0.14999847407452621"/>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top style="medium">
        <color indexed="64"/>
      </top>
      <bottom/>
      <diagonal/>
    </border>
    <border>
      <left style="thin">
        <color theme="0" tint="-0.499984740745262"/>
      </left>
      <right style="thin">
        <color theme="0" tint="-0.499984740745262"/>
      </right>
      <top/>
      <bottom style="thin">
        <color theme="0" tint="-0.499984740745262"/>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thin">
        <color theme="0" tint="-0.14999847407452621"/>
      </left>
      <right/>
      <top style="thin">
        <color theme="0" tint="-0.14999847407452621"/>
      </top>
      <bottom/>
      <diagonal/>
    </border>
    <border>
      <left/>
      <right style="thin">
        <color theme="0" tint="-0.14999847407452621"/>
      </right>
      <top style="thin">
        <color theme="0" tint="-0.14999847407452621"/>
      </top>
      <bottom/>
      <diagonal/>
    </border>
    <border>
      <left style="thin">
        <color theme="0" tint="-0.14999847407452621"/>
      </left>
      <right/>
      <top/>
      <bottom/>
      <diagonal/>
    </border>
    <border>
      <left/>
      <right style="thin">
        <color theme="0" tint="-0.14999847407452621"/>
      </right>
      <top/>
      <bottom/>
      <diagonal/>
    </border>
    <border>
      <left style="thin">
        <color theme="0" tint="-0.14999847407452621"/>
      </left>
      <right/>
      <top/>
      <bottom style="thin">
        <color theme="0" tint="-0.14999847407452621"/>
      </bottom>
      <diagonal/>
    </border>
    <border>
      <left/>
      <right style="thin">
        <color theme="0" tint="-0.14999847407452621"/>
      </right>
      <top/>
      <bottom style="thin">
        <color theme="0" tint="-0.14999847407452621"/>
      </bottom>
      <diagonal/>
    </border>
    <border>
      <left/>
      <right/>
      <top style="thin">
        <color theme="1"/>
      </top>
      <bottom/>
      <diagonal/>
    </border>
    <border>
      <left style="thin">
        <color rgb="FF182B46"/>
      </left>
      <right style="thin">
        <color rgb="FF182B46"/>
      </right>
      <top style="thin">
        <color rgb="FF182B46"/>
      </top>
      <bottom style="thin">
        <color rgb="FF182B46"/>
      </bottom>
      <diagonal/>
    </border>
    <border>
      <left/>
      <right/>
      <top style="thin">
        <color indexed="64"/>
      </top>
      <bottom/>
      <diagonal/>
    </border>
    <border>
      <left/>
      <right/>
      <top/>
      <bottom style="thin">
        <color indexed="64"/>
      </bottom>
      <diagonal/>
    </border>
    <border>
      <left/>
      <right style="thin">
        <color indexed="64"/>
      </right>
      <top style="thin">
        <color indexed="64"/>
      </top>
      <bottom style="thin">
        <color indexed="64"/>
      </bottom>
      <diagonal/>
    </border>
    <border>
      <left/>
      <right style="thin">
        <color theme="0" tint="-0.14996795556505021"/>
      </right>
      <top style="thin">
        <color theme="0" tint="-0.14999847407452621"/>
      </top>
      <bottom/>
      <diagonal/>
    </border>
    <border>
      <left/>
      <right style="thin">
        <color theme="0" tint="-0.14996795556505021"/>
      </right>
      <top/>
      <bottom/>
      <diagonal/>
    </border>
    <border>
      <left/>
      <right style="thin">
        <color theme="0" tint="-0.14996795556505021"/>
      </right>
      <top/>
      <bottom style="thin">
        <color theme="0" tint="-0.14999847407452621"/>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theme="4" tint="-0.499984740745262"/>
      </top>
      <bottom/>
      <diagonal/>
    </border>
    <border>
      <left style="thin">
        <color theme="1"/>
      </left>
      <right style="thin">
        <color theme="1"/>
      </right>
      <top style="thin">
        <color theme="1"/>
      </top>
      <bottom style="thin">
        <color theme="1"/>
      </bottom>
      <diagonal/>
    </border>
    <border>
      <left style="thin">
        <color theme="1"/>
      </left>
      <right style="thin">
        <color indexed="64"/>
      </right>
      <top style="thin">
        <color theme="1"/>
      </top>
      <bottom style="thin">
        <color indexed="64"/>
      </bottom>
      <diagonal/>
    </border>
    <border>
      <left/>
      <right style="thin">
        <color theme="1"/>
      </right>
      <top style="thin">
        <color theme="1"/>
      </top>
      <bottom/>
      <diagonal/>
    </border>
    <border>
      <left style="thin">
        <color theme="1"/>
      </left>
      <right/>
      <top/>
      <bottom/>
      <diagonal/>
    </border>
    <border>
      <left/>
      <right style="thin">
        <color theme="1"/>
      </right>
      <top/>
      <bottom/>
      <diagonal/>
    </border>
    <border>
      <left style="thin">
        <color theme="1"/>
      </left>
      <right/>
      <top/>
      <bottom style="thin">
        <color theme="1"/>
      </bottom>
      <diagonal/>
    </border>
    <border>
      <left/>
      <right/>
      <top/>
      <bottom style="thin">
        <color theme="1"/>
      </bottom>
      <diagonal/>
    </border>
    <border>
      <left/>
      <right style="thin">
        <color theme="1"/>
      </right>
      <top/>
      <bottom style="thin">
        <color theme="1"/>
      </bottom>
      <diagonal/>
    </border>
    <border>
      <left style="thin">
        <color indexed="64"/>
      </left>
      <right style="thin">
        <color indexed="8"/>
      </right>
      <top style="thin">
        <color indexed="64"/>
      </top>
      <bottom style="thin">
        <color indexed="64"/>
      </bottom>
      <diagonal/>
    </border>
    <border>
      <left style="thin">
        <color indexed="64"/>
      </left>
      <right style="thin">
        <color rgb="FF182B46"/>
      </right>
      <top style="thin">
        <color indexed="64"/>
      </top>
      <bottom style="thin">
        <color indexed="64"/>
      </bottom>
      <diagonal/>
    </border>
    <border>
      <left/>
      <right/>
      <top style="thin">
        <color theme="2"/>
      </top>
      <bottom style="thin">
        <color theme="2"/>
      </bottom>
      <diagonal/>
    </border>
    <border>
      <left style="thin">
        <color theme="2"/>
      </left>
      <right/>
      <top/>
      <bottom/>
      <diagonal/>
    </border>
    <border>
      <left/>
      <right style="thin">
        <color theme="0" tint="-0.14999847407452621"/>
      </right>
      <top/>
      <bottom style="medium">
        <color indexed="64"/>
      </bottom>
      <diagonal/>
    </border>
    <border>
      <left/>
      <right style="thin">
        <color theme="0" tint="-0.14999847407452621"/>
      </right>
      <top style="thin">
        <color theme="1"/>
      </top>
      <bottom/>
      <diagonal/>
    </border>
    <border>
      <left style="thin">
        <color rgb="FF182B46"/>
      </left>
      <right style="thin">
        <color rgb="FF182B46"/>
      </right>
      <top/>
      <bottom style="thin">
        <color rgb="FF182B46"/>
      </bottom>
      <diagonal/>
    </border>
    <border>
      <left/>
      <right/>
      <top style="thin">
        <color theme="0" tint="-0.14999847407452621"/>
      </top>
      <bottom style="thin">
        <color theme="0" tint="-0.14999847407452621"/>
      </bottom>
      <diagonal/>
    </border>
    <border>
      <left style="thin">
        <color rgb="FF182B46"/>
      </left>
      <right/>
      <top style="thin">
        <color rgb="FF182B46"/>
      </top>
      <bottom style="thin">
        <color rgb="FF182B46"/>
      </bottom>
      <diagonal/>
    </border>
    <border>
      <left style="thin">
        <color rgb="FF182B46"/>
      </left>
      <right style="thin">
        <color rgb="FF182B46"/>
      </right>
      <top style="thin">
        <color rgb="FF182B46"/>
      </top>
      <bottom/>
      <diagonal/>
    </border>
    <border>
      <left/>
      <right style="thin">
        <color theme="0" tint="-0.14999847407452621"/>
      </right>
      <top style="thin">
        <color theme="0" tint="-0.14999847407452621"/>
      </top>
      <bottom style="thin">
        <color theme="0" tint="-0.14999847407452621"/>
      </bottom>
      <diagonal/>
    </border>
    <border>
      <left/>
      <right style="medium">
        <color rgb="FF182B46"/>
      </right>
      <top style="medium">
        <color rgb="FF182B46"/>
      </top>
      <bottom/>
      <diagonal/>
    </border>
    <border>
      <left/>
      <right style="medium">
        <color rgb="FF182B46"/>
      </right>
      <top/>
      <bottom/>
      <diagonal/>
    </border>
    <border>
      <left/>
      <right style="medium">
        <color rgb="FF182B46"/>
      </right>
      <top/>
      <bottom style="medium">
        <color rgb="FF182B46"/>
      </bottom>
      <diagonal/>
    </border>
    <border>
      <left style="medium">
        <color rgb="FF182B46"/>
      </left>
      <right/>
      <top style="medium">
        <color rgb="FF182B46"/>
      </top>
      <bottom/>
      <diagonal/>
    </border>
    <border>
      <left/>
      <right/>
      <top style="medium">
        <color rgb="FF182B46"/>
      </top>
      <bottom/>
      <diagonal/>
    </border>
    <border>
      <left style="medium">
        <color rgb="FF182B46"/>
      </left>
      <right/>
      <top/>
      <bottom/>
      <diagonal/>
    </border>
    <border>
      <left style="medium">
        <color rgb="FF182B46"/>
      </left>
      <right/>
      <top/>
      <bottom style="medium">
        <color rgb="FF182B46"/>
      </bottom>
      <diagonal/>
    </border>
    <border>
      <left style="medium">
        <color rgb="FF182B46"/>
      </left>
      <right style="medium">
        <color indexed="64"/>
      </right>
      <top style="medium">
        <color rgb="FF182B46"/>
      </top>
      <bottom/>
      <diagonal/>
    </border>
    <border>
      <left style="medium">
        <color rgb="FF182B46"/>
      </left>
      <right style="medium">
        <color indexed="64"/>
      </right>
      <top/>
      <bottom/>
      <diagonal/>
    </border>
    <border>
      <left style="medium">
        <color rgb="FF182B46"/>
      </left>
      <right style="medium">
        <color indexed="64"/>
      </right>
      <top/>
      <bottom style="medium">
        <color rgb="FF182B46"/>
      </bottom>
      <diagonal/>
    </border>
    <border>
      <left style="medium">
        <color rgb="FF182B46"/>
      </left>
      <right style="medium">
        <color rgb="FF182B46"/>
      </right>
      <top style="medium">
        <color rgb="FF182B46"/>
      </top>
      <bottom/>
      <diagonal/>
    </border>
    <border>
      <left style="medium">
        <color rgb="FF182B46"/>
      </left>
      <right style="medium">
        <color rgb="FF182B46"/>
      </right>
      <top/>
      <bottom/>
      <diagonal/>
    </border>
    <border>
      <left style="medium">
        <color rgb="FF182B46"/>
      </left>
      <right style="medium">
        <color rgb="FF182B46"/>
      </right>
      <top/>
      <bottom style="medium">
        <color rgb="FF182B46"/>
      </bottom>
      <diagonal/>
    </border>
    <border>
      <left style="medium">
        <color rgb="FF182B46"/>
      </left>
      <right style="thin">
        <color rgb="FF182B46"/>
      </right>
      <top style="medium">
        <color rgb="FF182B46"/>
      </top>
      <bottom style="thin">
        <color rgb="FF182B46"/>
      </bottom>
      <diagonal/>
    </border>
    <border>
      <left style="thin">
        <color rgb="FF182B46"/>
      </left>
      <right style="medium">
        <color rgb="FF182B46"/>
      </right>
      <top style="medium">
        <color rgb="FF182B46"/>
      </top>
      <bottom style="thin">
        <color rgb="FF182B46"/>
      </bottom>
      <diagonal/>
    </border>
    <border>
      <left style="medium">
        <color rgb="FF182B46"/>
      </left>
      <right style="thin">
        <color rgb="FF182B46"/>
      </right>
      <top style="thin">
        <color rgb="FF182B46"/>
      </top>
      <bottom style="medium">
        <color rgb="FF182B46"/>
      </bottom>
      <diagonal/>
    </border>
    <border>
      <left style="thin">
        <color rgb="FF182B46"/>
      </left>
      <right style="medium">
        <color rgb="FF182B46"/>
      </right>
      <top style="thin">
        <color rgb="FF182B46"/>
      </top>
      <bottom style="medium">
        <color rgb="FF182B46"/>
      </bottom>
      <diagonal/>
    </border>
    <border>
      <left style="medium">
        <color rgb="FF182B46"/>
      </left>
      <right style="medium">
        <color rgb="FF182B46"/>
      </right>
      <top style="medium">
        <color rgb="FF182B46"/>
      </top>
      <bottom style="thin">
        <color rgb="FF182B46"/>
      </bottom>
      <diagonal/>
    </border>
    <border>
      <left style="medium">
        <color rgb="FF182B46"/>
      </left>
      <right style="medium">
        <color rgb="FF182B46"/>
      </right>
      <top style="thin">
        <color rgb="FF182B46"/>
      </top>
      <bottom style="thin">
        <color rgb="FF182B46"/>
      </bottom>
      <diagonal/>
    </border>
    <border>
      <left style="medium">
        <color rgb="FF182B46"/>
      </left>
      <right style="medium">
        <color rgb="FF182B46"/>
      </right>
      <top style="thin">
        <color rgb="FF182B46"/>
      </top>
      <bottom style="medium">
        <color rgb="FF182B46"/>
      </bottom>
      <diagonal/>
    </border>
    <border>
      <left style="medium">
        <color rgb="FF182B46"/>
      </left>
      <right style="thin">
        <color rgb="FF182B46"/>
      </right>
      <top style="thin">
        <color rgb="FF182B46"/>
      </top>
      <bottom style="thin">
        <color rgb="FF182B46"/>
      </bottom>
      <diagonal/>
    </border>
    <border>
      <left style="thin">
        <color rgb="FF182B46"/>
      </left>
      <right style="medium">
        <color rgb="FF182B46"/>
      </right>
      <top style="thin">
        <color rgb="FF182B46"/>
      </top>
      <bottom style="thin">
        <color rgb="FF182B46"/>
      </bottom>
      <diagonal/>
    </border>
    <border>
      <left style="thin">
        <color rgb="FF182B46"/>
      </left>
      <right style="thin">
        <color rgb="FF182B46"/>
      </right>
      <top/>
      <bottom/>
      <diagonal/>
    </border>
    <border>
      <left style="thin">
        <color rgb="FF182B46"/>
      </left>
      <right style="thin">
        <color rgb="FF182B46"/>
      </right>
      <top style="medium">
        <color rgb="FF182B46"/>
      </top>
      <bottom style="thin">
        <color rgb="FF182B46"/>
      </bottom>
      <diagonal/>
    </border>
    <border>
      <left style="thin">
        <color rgb="FF182B46"/>
      </left>
      <right style="thin">
        <color rgb="FF182B46"/>
      </right>
      <top style="thin">
        <color rgb="FF182B46"/>
      </top>
      <bottom style="medium">
        <color rgb="FF182B46"/>
      </bottom>
      <diagonal/>
    </border>
    <border>
      <left style="thin">
        <color rgb="FF182B46"/>
      </left>
      <right style="thin">
        <color rgb="FF182B46"/>
      </right>
      <top style="medium">
        <color rgb="FF182B46"/>
      </top>
      <bottom/>
      <diagonal/>
    </border>
    <border>
      <left style="thin">
        <color rgb="FF182B46"/>
      </left>
      <right style="thin">
        <color rgb="FF182B46"/>
      </right>
      <top/>
      <bottom style="medium">
        <color rgb="FF182B46"/>
      </bottom>
      <diagonal/>
    </border>
    <border>
      <left style="medium">
        <color rgb="FF182B46"/>
      </left>
      <right/>
      <top style="medium">
        <color rgb="FF182B46"/>
      </top>
      <bottom style="thin">
        <color rgb="FF182B46"/>
      </bottom>
      <diagonal/>
    </border>
    <border>
      <left style="medium">
        <color rgb="FF182B46"/>
      </left>
      <right style="medium">
        <color rgb="FF182B46"/>
      </right>
      <top style="medium">
        <color rgb="FF182B46"/>
      </top>
      <bottom style="medium">
        <color rgb="FF182B46"/>
      </bottom>
      <diagonal/>
    </border>
    <border>
      <left/>
      <right/>
      <top style="medium">
        <color rgb="FF182B46"/>
      </top>
      <bottom style="thin">
        <color rgb="FF182B46"/>
      </bottom>
      <diagonal/>
    </border>
    <border>
      <left/>
      <right style="medium">
        <color rgb="FF182B46"/>
      </right>
      <top style="medium">
        <color rgb="FF182B46"/>
      </top>
      <bottom style="thin">
        <color rgb="FF182B46"/>
      </bottom>
      <diagonal/>
    </border>
    <border>
      <left/>
      <right style="medium">
        <color rgb="FF182B46"/>
      </right>
      <top style="thin">
        <color rgb="FF182B46"/>
      </top>
      <bottom/>
      <diagonal/>
    </border>
    <border>
      <left style="medium">
        <color rgb="FF182B46"/>
      </left>
      <right style="thin">
        <color rgb="FF182B46"/>
      </right>
      <top style="thin">
        <color rgb="FF182B46"/>
      </top>
      <bottom/>
      <diagonal/>
    </border>
    <border>
      <left/>
      <right/>
      <top style="thin">
        <color rgb="FF182B46"/>
      </top>
      <bottom/>
      <diagonal/>
    </border>
    <border>
      <left style="medium">
        <color rgb="FF182B46"/>
      </left>
      <right/>
      <top style="thin">
        <color rgb="FF182B46"/>
      </top>
      <bottom/>
      <diagonal/>
    </border>
    <border>
      <left/>
      <right/>
      <top style="thin">
        <color theme="0" tint="-0.14999847407452621"/>
      </top>
      <bottom style="thin">
        <color theme="0"/>
      </bottom>
      <diagonal/>
    </border>
    <border>
      <left/>
      <right/>
      <top/>
      <bottom style="medium">
        <color indexed="64"/>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right/>
      <top style="thin">
        <color theme="1"/>
      </top>
      <bottom style="thin">
        <color indexed="64"/>
      </bottom>
      <diagonal/>
    </border>
    <border>
      <left style="medium">
        <color indexed="64"/>
      </left>
      <right style="medium">
        <color indexed="64"/>
      </right>
      <top/>
      <bottom style="medium">
        <color indexed="64"/>
      </bottom>
      <diagonal/>
    </border>
    <border>
      <left/>
      <right/>
      <top style="thin">
        <color theme="0"/>
      </top>
      <bottom/>
      <diagonal/>
    </border>
  </borders>
  <cellStyleXfs count="20">
    <xf numFmtId="0" fontId="0" fillId="0" borderId="0"/>
    <xf numFmtId="0" fontId="1" fillId="0" borderId="0" applyNumberFormat="0"/>
    <xf numFmtId="0" fontId="1" fillId="0" borderId="0"/>
    <xf numFmtId="165" fontId="1" fillId="0" borderId="0" applyFont="0" applyFill="0" applyBorder="0" applyAlignment="0" applyProtection="0"/>
    <xf numFmtId="168" fontId="10" fillId="3" borderId="5" applyNumberFormat="0"/>
    <xf numFmtId="0" fontId="1" fillId="0" borderId="0"/>
    <xf numFmtId="9" fontId="18" fillId="0" borderId="0" applyFont="0" applyFill="0" applyBorder="0" applyAlignment="0" applyProtection="0"/>
    <xf numFmtId="164" fontId="18" fillId="0" borderId="0" applyFont="0" applyFill="0" applyBorder="0" applyAlignment="0" applyProtection="0"/>
    <xf numFmtId="171" fontId="24" fillId="21" borderId="59" applyAlignment="0" applyProtection="0"/>
    <xf numFmtId="172" fontId="18" fillId="0" borderId="0" applyFont="0" applyFill="0" applyBorder="0" applyAlignment="0" applyProtection="0"/>
    <xf numFmtId="0" fontId="23" fillId="0" borderId="0"/>
    <xf numFmtId="43" fontId="1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44" fontId="18"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cellStyleXfs>
  <cellXfs count="674">
    <xf numFmtId="0" fontId="0" fillId="0" borderId="0" xfId="0"/>
    <xf numFmtId="0" fontId="3" fillId="0" borderId="0" xfId="1" applyFont="1" applyAlignment="1" applyProtection="1">
      <alignment horizontal="left"/>
      <protection hidden="1"/>
    </xf>
    <xf numFmtId="0" fontId="3" fillId="0" borderId="0" xfId="1" applyFont="1" applyProtection="1">
      <protection hidden="1"/>
    </xf>
    <xf numFmtId="0" fontId="3" fillId="0" borderId="0" xfId="1" applyFont="1" applyAlignment="1" applyProtection="1">
      <alignment wrapText="1"/>
      <protection hidden="1"/>
    </xf>
    <xf numFmtId="166" fontId="3" fillId="0" borderId="0" xfId="1" applyNumberFormat="1" applyFont="1" applyAlignment="1" applyProtection="1">
      <alignment wrapText="1"/>
      <protection hidden="1"/>
    </xf>
    <xf numFmtId="0" fontId="4" fillId="0" borderId="0" xfId="1" applyFont="1" applyAlignment="1" applyProtection="1">
      <alignment horizontal="left"/>
      <protection hidden="1"/>
    </xf>
    <xf numFmtId="0" fontId="5" fillId="0" borderId="0" xfId="1" applyFont="1" applyAlignment="1" applyProtection="1">
      <alignment horizontal="left"/>
      <protection hidden="1"/>
    </xf>
    <xf numFmtId="0" fontId="5" fillId="0" borderId="0" xfId="1" applyFont="1" applyProtection="1">
      <protection hidden="1"/>
    </xf>
    <xf numFmtId="0" fontId="6" fillId="0" borderId="0" xfId="1" applyFont="1" applyAlignment="1" applyProtection="1">
      <alignment horizontal="left"/>
      <protection hidden="1"/>
    </xf>
    <xf numFmtId="0" fontId="7" fillId="0" borderId="0" xfId="1" applyFont="1" applyAlignment="1" applyProtection="1">
      <alignment horizontal="left" vertical="center"/>
      <protection hidden="1"/>
    </xf>
    <xf numFmtId="0" fontId="8" fillId="0" borderId="0" xfId="1" quotePrefix="1" applyFont="1" applyAlignment="1" applyProtection="1">
      <alignment horizontal="center" vertical="top"/>
      <protection hidden="1"/>
    </xf>
    <xf numFmtId="0" fontId="8" fillId="2" borderId="3" xfId="1" applyFont="1" applyFill="1" applyBorder="1" applyAlignment="1" applyProtection="1">
      <alignment horizontal="center" vertical="center" wrapText="1"/>
      <protection hidden="1"/>
    </xf>
    <xf numFmtId="0" fontId="9" fillId="0" borderId="4" xfId="1" applyFont="1" applyBorder="1" applyAlignment="1" applyProtection="1">
      <alignment horizontal="left" vertical="center" indent="1"/>
      <protection hidden="1"/>
    </xf>
    <xf numFmtId="0" fontId="9" fillId="0" borderId="0" xfId="1" applyFont="1" applyAlignment="1" applyProtection="1">
      <alignment horizontal="left" vertical="center" indent="1"/>
      <protection hidden="1"/>
    </xf>
    <xf numFmtId="0" fontId="8" fillId="0" borderId="7" xfId="1" applyFont="1" applyBorder="1" applyAlignment="1" applyProtection="1">
      <alignment horizontal="left" vertical="top" wrapText="1"/>
      <protection hidden="1"/>
    </xf>
    <xf numFmtId="0" fontId="9" fillId="0" borderId="0" xfId="1" applyFont="1" applyBorder="1" applyAlignment="1" applyProtection="1">
      <alignment horizontal="left" vertical="center" indent="1"/>
      <protection hidden="1"/>
    </xf>
    <xf numFmtId="167" fontId="8" fillId="0" borderId="0" xfId="0" applyNumberFormat="1" applyFont="1" applyFill="1" applyAlignment="1" applyProtection="1">
      <alignment horizontal="right" vertical="center"/>
      <protection hidden="1"/>
    </xf>
    <xf numFmtId="0" fontId="9" fillId="0" borderId="0" xfId="1" applyFont="1" applyFill="1" applyBorder="1" applyAlignment="1" applyProtection="1">
      <alignment horizontal="left" vertical="center" indent="1"/>
      <protection hidden="1"/>
    </xf>
    <xf numFmtId="0" fontId="9" fillId="0" borderId="0" xfId="1" applyFont="1" applyFill="1" applyAlignment="1" applyProtection="1">
      <alignment horizontal="left" vertical="center" wrapText="1" indent="1"/>
      <protection hidden="1"/>
    </xf>
    <xf numFmtId="0" fontId="2" fillId="5" borderId="1" xfId="1" applyFont="1" applyFill="1" applyBorder="1" applyAlignment="1" applyProtection="1">
      <alignment horizontal="left" vertical="center"/>
      <protection hidden="1"/>
    </xf>
    <xf numFmtId="0" fontId="2" fillId="5" borderId="2" xfId="1" applyFont="1" applyFill="1" applyBorder="1" applyAlignment="1" applyProtection="1">
      <alignment horizontal="left"/>
      <protection hidden="1"/>
    </xf>
    <xf numFmtId="0" fontId="12" fillId="6" borderId="2" xfId="1" applyFont="1" applyFill="1" applyBorder="1" applyAlignment="1" applyProtection="1">
      <alignment horizontal="left" vertical="center"/>
      <protection hidden="1"/>
    </xf>
    <xf numFmtId="0" fontId="13" fillId="6" borderId="2" xfId="1" applyFont="1" applyFill="1" applyBorder="1" applyAlignment="1" applyProtection="1">
      <alignment horizontal="left"/>
      <protection hidden="1"/>
    </xf>
    <xf numFmtId="0" fontId="16" fillId="16" borderId="0" xfId="0" applyFont="1" applyFill="1"/>
    <xf numFmtId="14" fontId="19" fillId="17" borderId="6" xfId="4" applyNumberFormat="1" applyFont="1" applyFill="1" applyBorder="1" applyProtection="1">
      <protection hidden="1"/>
    </xf>
    <xf numFmtId="14" fontId="19" fillId="17" borderId="0" xfId="4" applyNumberFormat="1" applyFont="1" applyFill="1" applyBorder="1" applyProtection="1">
      <protection hidden="1"/>
    </xf>
    <xf numFmtId="167" fontId="8" fillId="8" borderId="5" xfId="0" applyNumberFormat="1" applyFont="1" applyFill="1" applyBorder="1" applyAlignment="1" applyProtection="1">
      <alignment horizontal="right" vertical="center"/>
      <protection hidden="1"/>
    </xf>
    <xf numFmtId="0" fontId="8" fillId="12" borderId="5" xfId="2" applyFont="1" applyFill="1" applyBorder="1" applyAlignment="1" applyProtection="1">
      <alignment horizontal="center" vertical="center"/>
      <protection locked="0"/>
    </xf>
    <xf numFmtId="0" fontId="8" fillId="19" borderId="5" xfId="2" applyFont="1" applyFill="1" applyBorder="1" applyAlignment="1" applyProtection="1">
      <alignment horizontal="center" vertical="center"/>
      <protection locked="0"/>
    </xf>
    <xf numFmtId="0" fontId="8" fillId="14" borderId="5" xfId="2" applyFont="1" applyFill="1" applyBorder="1" applyAlignment="1" applyProtection="1">
      <alignment horizontal="center" vertical="center"/>
      <protection locked="0"/>
    </xf>
    <xf numFmtId="168" fontId="19" fillId="17" borderId="5" xfId="4" applyFont="1" applyFill="1" applyBorder="1" applyProtection="1">
      <protection hidden="1"/>
    </xf>
    <xf numFmtId="0" fontId="11" fillId="13" borderId="0" xfId="0" applyFont="1" applyFill="1"/>
    <xf numFmtId="0" fontId="3" fillId="13" borderId="0" xfId="0" applyFont="1" applyFill="1"/>
    <xf numFmtId="0" fontId="11" fillId="0" borderId="0" xfId="0" applyFont="1"/>
    <xf numFmtId="0" fontId="20" fillId="13" borderId="0" xfId="0" applyFont="1" applyFill="1"/>
    <xf numFmtId="0" fontId="15" fillId="5" borderId="32" xfId="1" applyFont="1" applyFill="1" applyBorder="1" applyAlignment="1" applyProtection="1">
      <alignment horizontal="left" vertical="center"/>
      <protection hidden="1"/>
    </xf>
    <xf numFmtId="0" fontId="15" fillId="5" borderId="15" xfId="1" applyFont="1" applyFill="1" applyBorder="1" applyAlignment="1" applyProtection="1">
      <alignment horizontal="left"/>
      <protection hidden="1"/>
    </xf>
    <xf numFmtId="0" fontId="20" fillId="13" borderId="34" xfId="0" applyFont="1" applyFill="1" applyBorder="1"/>
    <xf numFmtId="0" fontId="21" fillId="13" borderId="0" xfId="0" applyFont="1" applyFill="1"/>
    <xf numFmtId="0" fontId="11" fillId="13" borderId="0" xfId="0" applyFont="1" applyFill="1" applyAlignment="1">
      <alignment vertical="center"/>
    </xf>
    <xf numFmtId="0" fontId="11" fillId="0" borderId="0" xfId="0" applyFont="1" applyAlignment="1">
      <alignment vertical="center"/>
    </xf>
    <xf numFmtId="0" fontId="11" fillId="13" borderId="36" xfId="0" applyFont="1" applyFill="1" applyBorder="1"/>
    <xf numFmtId="0" fontId="11" fillId="0" borderId="9" xfId="0" applyFont="1" applyBorder="1"/>
    <xf numFmtId="0" fontId="11" fillId="13" borderId="9" xfId="0" applyFont="1" applyFill="1" applyBorder="1"/>
    <xf numFmtId="0" fontId="11" fillId="13" borderId="32" xfId="0" applyFont="1" applyFill="1" applyBorder="1"/>
    <xf numFmtId="0" fontId="5" fillId="13" borderId="15" xfId="0" applyFont="1" applyFill="1" applyBorder="1"/>
    <xf numFmtId="0" fontId="11" fillId="13" borderId="15" xfId="0" applyFont="1" applyFill="1" applyBorder="1"/>
    <xf numFmtId="0" fontId="11" fillId="0" borderId="15" xfId="0" applyFont="1" applyBorder="1"/>
    <xf numFmtId="0" fontId="11" fillId="13" borderId="34" xfId="0" applyFont="1" applyFill="1" applyBorder="1"/>
    <xf numFmtId="0" fontId="5" fillId="0" borderId="0" xfId="0" applyFont="1" applyAlignment="1">
      <alignment horizontal="center" vertical="center" wrapText="1"/>
    </xf>
    <xf numFmtId="0" fontId="5" fillId="0" borderId="0" xfId="0" applyFont="1" applyAlignment="1">
      <alignment horizontal="center"/>
    </xf>
    <xf numFmtId="14" fontId="22" fillId="5" borderId="34" xfId="0" applyNumberFormat="1" applyFont="1" applyFill="1" applyBorder="1" applyAlignment="1">
      <alignment vertical="center"/>
    </xf>
    <xf numFmtId="0" fontId="11" fillId="5" borderId="0" xfId="0" applyFont="1" applyFill="1" applyAlignment="1">
      <alignment vertical="center"/>
    </xf>
    <xf numFmtId="0" fontId="11" fillId="0" borderId="5" xfId="0" applyFont="1" applyBorder="1"/>
    <xf numFmtId="0" fontId="11" fillId="0" borderId="5" xfId="0" applyFont="1" applyBorder="1" applyAlignment="1">
      <alignment horizontal="center" vertical="center"/>
    </xf>
    <xf numFmtId="0" fontId="14" fillId="0" borderId="5" xfId="0" applyFont="1" applyBorder="1"/>
    <xf numFmtId="0" fontId="11" fillId="8" borderId="5" xfId="0" applyFont="1" applyFill="1" applyBorder="1"/>
    <xf numFmtId="0" fontId="11" fillId="0" borderId="0" xfId="0" applyFont="1" applyAlignment="1">
      <alignment horizontal="center" vertical="center"/>
    </xf>
    <xf numFmtId="0" fontId="11" fillId="0" borderId="34" xfId="0" applyFont="1" applyBorder="1"/>
    <xf numFmtId="164" fontId="11" fillId="8" borderId="5" xfId="7" applyFont="1" applyFill="1" applyBorder="1"/>
    <xf numFmtId="0" fontId="11" fillId="0" borderId="0" xfId="0" applyFont="1" applyBorder="1"/>
    <xf numFmtId="0" fontId="11" fillId="13" borderId="0" xfId="0" applyFont="1" applyFill="1" applyBorder="1"/>
    <xf numFmtId="0" fontId="11" fillId="13" borderId="43" xfId="0" applyFont="1" applyFill="1" applyBorder="1"/>
    <xf numFmtId="0" fontId="11" fillId="13" borderId="44" xfId="0" applyFont="1" applyFill="1" applyBorder="1"/>
    <xf numFmtId="0" fontId="11" fillId="5" borderId="44" xfId="0" applyFont="1" applyFill="1" applyBorder="1" applyAlignment="1">
      <alignment vertical="center"/>
    </xf>
    <xf numFmtId="0" fontId="11" fillId="0" borderId="44" xfId="0" applyFont="1" applyBorder="1"/>
    <xf numFmtId="0" fontId="25" fillId="13" borderId="0" xfId="0" applyFont="1" applyFill="1"/>
    <xf numFmtId="0" fontId="26" fillId="5" borderId="15" xfId="1" applyFont="1" applyFill="1" applyBorder="1" applyAlignment="1" applyProtection="1">
      <alignment horizontal="right" vertical="center"/>
      <protection hidden="1"/>
    </xf>
    <xf numFmtId="170" fontId="27" fillId="15" borderId="0" xfId="0" applyNumberFormat="1" applyFont="1" applyFill="1" applyBorder="1" applyAlignment="1" applyProtection="1">
      <alignment horizontal="center" vertical="center"/>
      <protection hidden="1"/>
    </xf>
    <xf numFmtId="0" fontId="25" fillId="13" borderId="15" xfId="0" applyFont="1" applyFill="1" applyBorder="1"/>
    <xf numFmtId="0" fontId="25" fillId="13" borderId="0" xfId="0" applyFont="1" applyFill="1" applyBorder="1"/>
    <xf numFmtId="0" fontId="25" fillId="0" borderId="0" xfId="0" applyFont="1"/>
    <xf numFmtId="167" fontId="8" fillId="7" borderId="8" xfId="0" applyNumberFormat="1" applyFont="1" applyFill="1" applyBorder="1" applyAlignment="1" applyProtection="1">
      <alignment horizontal="right" vertical="center"/>
      <protection hidden="1"/>
    </xf>
    <xf numFmtId="0" fontId="11" fillId="0" borderId="0" xfId="0" applyFont="1" applyBorder="1" applyAlignment="1">
      <alignment horizontal="center" vertical="center"/>
    </xf>
    <xf numFmtId="0" fontId="11" fillId="8" borderId="5" xfId="7" applyNumberFormat="1" applyFont="1" applyFill="1" applyBorder="1"/>
    <xf numFmtId="0" fontId="11" fillId="0" borderId="0" xfId="7" applyNumberFormat="1" applyFont="1"/>
    <xf numFmtId="0" fontId="11" fillId="13" borderId="0" xfId="7" applyNumberFormat="1" applyFont="1" applyFill="1"/>
    <xf numFmtId="0" fontId="11" fillId="14" borderId="5" xfId="7" applyNumberFormat="1" applyFont="1" applyFill="1" applyBorder="1"/>
    <xf numFmtId="0" fontId="11" fillId="8" borderId="48" xfId="7" applyNumberFormat="1" applyFont="1" applyFill="1" applyBorder="1"/>
    <xf numFmtId="0" fontId="11" fillId="13" borderId="0" xfId="0" applyNumberFormat="1" applyFont="1" applyFill="1"/>
    <xf numFmtId="0" fontId="11" fillId="0" borderId="0" xfId="0" applyNumberFormat="1" applyFont="1"/>
    <xf numFmtId="0" fontId="11" fillId="19" borderId="5" xfId="0" applyNumberFormat="1" applyFont="1" applyFill="1" applyBorder="1"/>
    <xf numFmtId="14" fontId="19" fillId="17" borderId="29" xfId="4" applyNumberFormat="1" applyFont="1" applyFill="1" applyBorder="1" applyAlignment="1" applyProtection="1">
      <alignment horizontal="right"/>
      <protection hidden="1"/>
    </xf>
    <xf numFmtId="0" fontId="0" fillId="13" borderId="0" xfId="0" applyFill="1"/>
    <xf numFmtId="0" fontId="3" fillId="0" borderId="0" xfId="0" applyFont="1" applyBorder="1"/>
    <xf numFmtId="0" fontId="11" fillId="0" borderId="0" xfId="0" applyFont="1" applyFill="1"/>
    <xf numFmtId="0" fontId="28" fillId="0" borderId="82" xfId="0" applyFont="1" applyBorder="1"/>
    <xf numFmtId="0" fontId="29" fillId="0" borderId="79" xfId="0" applyFont="1" applyBorder="1"/>
    <xf numFmtId="0" fontId="28" fillId="0" borderId="85" xfId="0" applyFont="1" applyBorder="1"/>
    <xf numFmtId="0" fontId="29" fillId="0" borderId="81" xfId="0" applyFont="1" applyBorder="1"/>
    <xf numFmtId="0" fontId="30" fillId="0" borderId="0" xfId="0" applyFont="1"/>
    <xf numFmtId="0" fontId="28" fillId="0" borderId="79" xfId="0" applyFont="1" applyBorder="1"/>
    <xf numFmtId="0" fontId="28" fillId="0" borderId="80" xfId="0" applyFont="1" applyBorder="1"/>
    <xf numFmtId="0" fontId="28" fillId="0" borderId="81" xfId="0" applyFont="1" applyBorder="1"/>
    <xf numFmtId="0" fontId="28" fillId="0" borderId="101" xfId="0" applyFont="1" applyBorder="1"/>
    <xf numFmtId="0" fontId="28" fillId="0" borderId="104" xfId="0" applyFont="1" applyBorder="1"/>
    <xf numFmtId="0" fontId="28" fillId="0" borderId="105" xfId="0" applyFont="1" applyBorder="1"/>
    <xf numFmtId="0" fontId="28" fillId="0" borderId="11" xfId="0" applyFont="1" applyBorder="1" applyAlignment="1">
      <alignment horizontal="center"/>
    </xf>
    <xf numFmtId="0" fontId="28" fillId="0" borderId="85" xfId="0" applyFont="1" applyBorder="1" applyAlignment="1">
      <alignment horizontal="center"/>
    </xf>
    <xf numFmtId="0" fontId="28" fillId="0" borderId="11" xfId="0" applyNumberFormat="1" applyFont="1" applyBorder="1" applyAlignment="1">
      <alignment horizontal="center"/>
    </xf>
    <xf numFmtId="0" fontId="11" fillId="0" borderId="5" xfId="0" applyFont="1" applyFill="1" applyBorder="1"/>
    <xf numFmtId="0" fontId="3" fillId="0" borderId="5" xfId="0" applyFont="1" applyBorder="1"/>
    <xf numFmtId="0" fontId="3" fillId="0" borderId="5" xfId="0" applyFont="1" applyBorder="1" applyAlignment="1">
      <alignment horizontal="center" vertical="center"/>
    </xf>
    <xf numFmtId="0" fontId="20" fillId="13" borderId="0" xfId="0" applyFont="1" applyFill="1" applyAlignment="1">
      <alignment horizontal="center"/>
    </xf>
    <xf numFmtId="0" fontId="11" fillId="13" borderId="0" xfId="0" applyFont="1" applyFill="1" applyAlignment="1">
      <alignment horizontal="center"/>
    </xf>
    <xf numFmtId="0" fontId="11" fillId="13" borderId="15" xfId="0" applyFont="1" applyFill="1" applyBorder="1" applyAlignment="1">
      <alignment horizontal="center"/>
    </xf>
    <xf numFmtId="0" fontId="28" fillId="0" borderId="104" xfId="0" applyFont="1" applyBorder="1" applyAlignment="1">
      <alignment horizontal="center"/>
    </xf>
    <xf numFmtId="0" fontId="28" fillId="0" borderId="101" xfId="0" applyFont="1" applyBorder="1" applyAlignment="1">
      <alignment horizontal="center"/>
    </xf>
    <xf numFmtId="0" fontId="28" fillId="0" borderId="105" xfId="0" applyFont="1" applyBorder="1" applyAlignment="1">
      <alignment horizontal="center"/>
    </xf>
    <xf numFmtId="0" fontId="11" fillId="0" borderId="5" xfId="0" applyFont="1" applyBorder="1" applyAlignment="1">
      <alignment horizontal="center"/>
    </xf>
    <xf numFmtId="0" fontId="3" fillId="13" borderId="0" xfId="0" applyFont="1" applyFill="1" applyAlignment="1">
      <alignment horizontal="center"/>
    </xf>
    <xf numFmtId="0" fontId="11" fillId="5" borderId="0" xfId="0" applyFont="1" applyFill="1" applyAlignment="1">
      <alignment horizontal="center" vertical="center"/>
    </xf>
    <xf numFmtId="170" fontId="27" fillId="15" borderId="0" xfId="0" applyNumberFormat="1" applyFont="1" applyFill="1" applyAlignment="1" applyProtection="1">
      <alignment horizontal="center" vertical="center"/>
      <protection hidden="1"/>
    </xf>
    <xf numFmtId="0" fontId="11" fillId="12" borderId="39" xfId="0" applyFont="1" applyFill="1" applyBorder="1"/>
    <xf numFmtId="0" fontId="11" fillId="8" borderId="5" xfId="2" applyNumberFormat="1" applyFont="1" applyFill="1" applyBorder="1" applyAlignment="1" applyProtection="1">
      <alignment horizontal="center" vertical="center"/>
      <protection locked="0"/>
    </xf>
    <xf numFmtId="0" fontId="11" fillId="8" borderId="5" xfId="2" applyFont="1" applyFill="1" applyBorder="1" applyAlignment="1" applyProtection="1">
      <alignment horizontal="center" vertical="center"/>
      <protection locked="0"/>
    </xf>
    <xf numFmtId="0" fontId="20" fillId="13" borderId="0" xfId="0" applyFont="1" applyFill="1" applyBorder="1"/>
    <xf numFmtId="0" fontId="11" fillId="13" borderId="35" xfId="0" applyFont="1" applyFill="1" applyBorder="1"/>
    <xf numFmtId="0" fontId="11" fillId="13" borderId="0" xfId="0" applyFont="1" applyFill="1" applyBorder="1" applyAlignment="1">
      <alignment vertical="center"/>
    </xf>
    <xf numFmtId="0" fontId="11" fillId="13" borderId="34" xfId="0" applyFont="1" applyFill="1" applyBorder="1" applyAlignment="1">
      <alignment horizontal="center"/>
    </xf>
    <xf numFmtId="0" fontId="11" fillId="13" borderId="5" xfId="0" applyFont="1" applyFill="1" applyBorder="1"/>
    <xf numFmtId="0" fontId="11" fillId="13" borderId="0" xfId="0" applyFont="1" applyFill="1" applyAlignment="1">
      <alignment horizontal="center" vertical="center"/>
    </xf>
    <xf numFmtId="0" fontId="11" fillId="13" borderId="5" xfId="0" applyFont="1" applyFill="1" applyBorder="1" applyAlignment="1">
      <alignment horizontal="center"/>
    </xf>
    <xf numFmtId="0" fontId="15" fillId="5" borderId="15" xfId="1" applyFont="1" applyFill="1" applyBorder="1" applyAlignment="1" applyProtection="1">
      <alignment horizontal="center"/>
      <protection hidden="1"/>
    </xf>
    <xf numFmtId="0" fontId="11" fillId="13" borderId="0" xfId="0" applyFont="1" applyFill="1" applyBorder="1" applyAlignment="1">
      <alignment horizontal="center"/>
    </xf>
    <xf numFmtId="0" fontId="11" fillId="0" borderId="0" xfId="0" applyFont="1" applyAlignment="1">
      <alignment vertical="center" wrapText="1"/>
    </xf>
    <xf numFmtId="0" fontId="28" fillId="0" borderId="84" xfId="0" applyFont="1" applyBorder="1"/>
    <xf numFmtId="0" fontId="11" fillId="8" borderId="60" xfId="2" applyFont="1" applyFill="1" applyBorder="1" applyAlignment="1" applyProtection="1">
      <alignment horizontal="center" vertical="center"/>
      <protection locked="0"/>
    </xf>
    <xf numFmtId="0" fontId="11" fillId="8" borderId="5" xfId="0" applyFont="1" applyFill="1" applyBorder="1" applyAlignment="1">
      <alignment horizontal="center"/>
    </xf>
    <xf numFmtId="0" fontId="14" fillId="0" borderId="0" xfId="0" applyFont="1" applyBorder="1" applyAlignment="1"/>
    <xf numFmtId="0" fontId="25" fillId="5" borderId="0" xfId="0" applyFont="1" applyFill="1" applyAlignment="1">
      <alignment vertical="center"/>
    </xf>
    <xf numFmtId="0" fontId="11" fillId="13" borderId="33" xfId="0" applyFont="1" applyFill="1" applyBorder="1"/>
    <xf numFmtId="0" fontId="14" fillId="13" borderId="0" xfId="0" applyFont="1" applyFill="1"/>
    <xf numFmtId="0" fontId="11" fillId="0" borderId="46" xfId="0" applyFont="1" applyBorder="1" applyAlignment="1">
      <alignment horizontal="center" vertical="center"/>
    </xf>
    <xf numFmtId="0" fontId="11" fillId="14" borderId="5" xfId="0" applyNumberFormat="1" applyFont="1" applyFill="1" applyBorder="1"/>
    <xf numFmtId="0" fontId="11" fillId="14" borderId="46" xfId="0" applyNumberFormat="1" applyFont="1" applyFill="1" applyBorder="1"/>
    <xf numFmtId="0" fontId="28" fillId="0" borderId="81" xfId="0" applyFont="1" applyBorder="1" applyAlignment="1">
      <alignment horizontal="center"/>
    </xf>
    <xf numFmtId="0" fontId="11" fillId="13" borderId="45" xfId="0" applyFont="1" applyFill="1" applyBorder="1"/>
    <xf numFmtId="0" fontId="28" fillId="0" borderId="94" xfId="0" applyFont="1" applyBorder="1" applyAlignment="1">
      <alignment horizontal="center"/>
    </xf>
    <xf numFmtId="0" fontId="28" fillId="0" borderId="103" xfId="0" applyFont="1" applyBorder="1" applyAlignment="1">
      <alignment horizontal="center"/>
    </xf>
    <xf numFmtId="0" fontId="15" fillId="5" borderId="15" xfId="1" applyFont="1" applyFill="1" applyBorder="1" applyAlignment="1" applyProtection="1">
      <alignment horizontal="right" vertical="center"/>
      <protection hidden="1"/>
    </xf>
    <xf numFmtId="0" fontId="20" fillId="13" borderId="32" xfId="0" applyFont="1" applyFill="1" applyBorder="1"/>
    <xf numFmtId="0" fontId="21" fillId="13" borderId="15" xfId="0" applyFont="1" applyFill="1" applyBorder="1"/>
    <xf numFmtId="0" fontId="20" fillId="13" borderId="15" xfId="0" applyFont="1" applyFill="1" applyBorder="1"/>
    <xf numFmtId="0" fontId="20" fillId="0" borderId="15" xfId="0" applyFont="1" applyBorder="1"/>
    <xf numFmtId="0" fontId="15" fillId="0" borderId="15" xfId="1" applyFont="1" applyBorder="1" applyAlignment="1" applyProtection="1">
      <alignment horizontal="right" vertical="center"/>
      <protection hidden="1"/>
    </xf>
    <xf numFmtId="0" fontId="3" fillId="13" borderId="15" xfId="0" applyFont="1" applyFill="1" applyBorder="1"/>
    <xf numFmtId="0" fontId="11" fillId="0" borderId="0" xfId="0" applyFont="1" applyFill="1" applyBorder="1"/>
    <xf numFmtId="0" fontId="14" fillId="0" borderId="0" xfId="0" applyFont="1" applyFill="1" applyBorder="1" applyAlignment="1">
      <alignment horizontal="left"/>
    </xf>
    <xf numFmtId="0" fontId="14" fillId="0" borderId="0" xfId="0" applyFont="1" applyBorder="1"/>
    <xf numFmtId="0" fontId="14" fillId="13" borderId="0" xfId="0" applyFont="1" applyFill="1" applyAlignment="1">
      <alignment horizontal="center"/>
    </xf>
    <xf numFmtId="0" fontId="28" fillId="13" borderId="106" xfId="0" applyFont="1" applyFill="1" applyBorder="1" applyAlignment="1">
      <alignment horizontal="center"/>
    </xf>
    <xf numFmtId="0" fontId="28" fillId="13" borderId="108" xfId="0" applyFont="1" applyFill="1" applyBorder="1" applyAlignment="1">
      <alignment horizontal="center"/>
    </xf>
    <xf numFmtId="0" fontId="28" fillId="13" borderId="109" xfId="0" applyFont="1" applyFill="1" applyBorder="1" applyAlignment="1">
      <alignment horizontal="center"/>
    </xf>
    <xf numFmtId="0" fontId="11" fillId="13" borderId="0" xfId="0" applyFont="1" applyFill="1" applyAlignment="1">
      <alignment horizontal="center" vertical="center" wrapText="1"/>
    </xf>
    <xf numFmtId="0" fontId="29" fillId="13" borderId="113" xfId="0" applyFont="1" applyFill="1" applyBorder="1" applyAlignment="1">
      <alignment horizontal="center" vertical="center" wrapText="1"/>
    </xf>
    <xf numFmtId="0" fontId="29" fillId="13" borderId="112" xfId="0" applyFont="1" applyFill="1" applyBorder="1" applyAlignment="1">
      <alignment horizontal="center" vertical="center" wrapText="1"/>
    </xf>
    <xf numFmtId="0" fontId="29" fillId="0" borderId="112" xfId="0" applyFont="1" applyBorder="1" applyAlignment="1">
      <alignment horizontal="center" vertical="center" wrapText="1"/>
    </xf>
    <xf numFmtId="0" fontId="11" fillId="13" borderId="0" xfId="0" applyFont="1" applyFill="1" applyBorder="1" applyAlignment="1">
      <alignment horizontal="center" vertical="center" wrapText="1"/>
    </xf>
    <xf numFmtId="0" fontId="11" fillId="13" borderId="5" xfId="0" applyFont="1" applyFill="1" applyBorder="1" applyAlignment="1">
      <alignment horizontal="center" vertical="center" wrapText="1"/>
    </xf>
    <xf numFmtId="0" fontId="11" fillId="0" borderId="5" xfId="0" applyFont="1" applyFill="1" applyBorder="1" applyAlignment="1">
      <alignment horizontal="center"/>
    </xf>
    <xf numFmtId="0" fontId="11" fillId="0" borderId="5" xfId="7" applyNumberFormat="1" applyFont="1" applyFill="1" applyBorder="1"/>
    <xf numFmtId="0" fontId="15" fillId="5" borderId="33" xfId="1" applyFont="1" applyFill="1" applyBorder="1" applyAlignment="1" applyProtection="1">
      <alignment horizontal="left"/>
      <protection hidden="1"/>
    </xf>
    <xf numFmtId="0" fontId="21" fillId="13" borderId="0" xfId="0" applyFont="1" applyFill="1" applyBorder="1"/>
    <xf numFmtId="0" fontId="20" fillId="13" borderId="35" xfId="0" applyFont="1" applyFill="1" applyBorder="1"/>
    <xf numFmtId="0" fontId="20" fillId="0" borderId="0" xfId="0" applyFont="1" applyBorder="1" applyAlignment="1">
      <alignment vertical="center"/>
    </xf>
    <xf numFmtId="0" fontId="11" fillId="0" borderId="0" xfId="0" applyFont="1" applyBorder="1" applyAlignment="1">
      <alignment vertical="center"/>
    </xf>
    <xf numFmtId="0" fontId="11" fillId="0" borderId="35" xfId="0" applyFont="1" applyBorder="1" applyAlignment="1">
      <alignment vertical="center"/>
    </xf>
    <xf numFmtId="0" fontId="11" fillId="0" borderId="37" xfId="0" applyFont="1" applyBorder="1"/>
    <xf numFmtId="0" fontId="11" fillId="0" borderId="35" xfId="0" applyFont="1" applyBorder="1"/>
    <xf numFmtId="0" fontId="11" fillId="13" borderId="0" xfId="0" applyNumberFormat="1" applyFont="1" applyFill="1" applyBorder="1"/>
    <xf numFmtId="0" fontId="11" fillId="0" borderId="0" xfId="0" applyNumberFormat="1" applyFont="1" applyBorder="1"/>
    <xf numFmtId="0" fontId="11" fillId="0" borderId="46" xfId="0" applyFont="1" applyBorder="1" applyAlignment="1">
      <alignment horizontal="center"/>
    </xf>
    <xf numFmtId="0" fontId="11" fillId="12" borderId="5" xfId="0" applyFont="1" applyFill="1" applyBorder="1"/>
    <xf numFmtId="0" fontId="11" fillId="12" borderId="74" xfId="0" applyFont="1" applyFill="1" applyBorder="1"/>
    <xf numFmtId="0" fontId="11" fillId="5" borderId="0" xfId="0" applyFont="1" applyFill="1" applyBorder="1" applyAlignment="1">
      <alignment vertical="center"/>
    </xf>
    <xf numFmtId="0" fontId="15" fillId="5" borderId="114" xfId="1" applyFont="1" applyFill="1" applyBorder="1" applyAlignment="1" applyProtection="1">
      <alignment horizontal="left"/>
      <protection hidden="1"/>
    </xf>
    <xf numFmtId="0" fontId="5" fillId="0" borderId="0" xfId="0" applyFont="1" applyBorder="1" applyAlignment="1">
      <alignment horizontal="center" vertical="center" wrapText="1"/>
    </xf>
    <xf numFmtId="0" fontId="14" fillId="0" borderId="105" xfId="0" applyFont="1" applyBorder="1"/>
    <xf numFmtId="0" fontId="28" fillId="0" borderId="94" xfId="0" applyFont="1" applyBorder="1" applyAlignment="1">
      <alignment vertical="center" wrapText="1"/>
    </xf>
    <xf numFmtId="0" fontId="28" fillId="0" borderId="103" xfId="0" applyFont="1" applyBorder="1" applyAlignment="1">
      <alignment vertical="center"/>
    </xf>
    <xf numFmtId="0" fontId="28" fillId="0" borderId="103" xfId="0" applyFont="1" applyBorder="1" applyAlignment="1">
      <alignment vertical="center" wrapText="1"/>
    </xf>
    <xf numFmtId="0" fontId="28" fillId="0" borderId="107" xfId="0" applyFont="1" applyBorder="1" applyAlignment="1">
      <alignment horizontal="center" vertical="center" wrapText="1"/>
    </xf>
    <xf numFmtId="0" fontId="28" fillId="0" borderId="107" xfId="0" applyFont="1" applyBorder="1" applyAlignment="1">
      <alignment horizontal="center" vertical="center"/>
    </xf>
    <xf numFmtId="0" fontId="3" fillId="13" borderId="9" xfId="0" applyFont="1" applyFill="1" applyBorder="1"/>
    <xf numFmtId="0" fontId="11" fillId="13" borderId="37" xfId="0" applyFont="1" applyFill="1" applyBorder="1"/>
    <xf numFmtId="0" fontId="33" fillId="5" borderId="15" xfId="1" applyFont="1" applyFill="1" applyBorder="1" applyAlignment="1" applyProtection="1">
      <alignment horizontal="left"/>
      <protection hidden="1"/>
    </xf>
    <xf numFmtId="0" fontId="33" fillId="5" borderId="33" xfId="1" applyFont="1" applyFill="1" applyBorder="1" applyAlignment="1" applyProtection="1">
      <alignment horizontal="left"/>
      <protection hidden="1"/>
    </xf>
    <xf numFmtId="0" fontId="32" fillId="0" borderId="0" xfId="1" applyFont="1" applyBorder="1" applyAlignment="1" applyProtection="1">
      <alignment horizontal="right" vertical="center"/>
      <protection hidden="1"/>
    </xf>
    <xf numFmtId="0" fontId="5" fillId="0" borderId="0" xfId="1" applyFont="1" applyBorder="1" applyAlignment="1" applyProtection="1">
      <alignment horizontal="right" vertical="center"/>
      <protection hidden="1"/>
    </xf>
    <xf numFmtId="0" fontId="34" fillId="0" borderId="9" xfId="0" applyFont="1" applyBorder="1" applyAlignment="1" applyProtection="1">
      <alignment horizontal="center" vertical="center"/>
      <protection hidden="1"/>
    </xf>
    <xf numFmtId="0" fontId="35" fillId="0" borderId="9" xfId="1" applyFont="1" applyBorder="1" applyAlignment="1" applyProtection="1">
      <alignment horizontal="left" vertical="center" indent="1"/>
      <protection hidden="1"/>
    </xf>
    <xf numFmtId="0" fontId="35" fillId="0" borderId="9" xfId="1" applyFont="1" applyBorder="1" applyAlignment="1" applyProtection="1">
      <alignment horizontal="left" vertical="center" wrapText="1" indent="1"/>
      <protection hidden="1"/>
    </xf>
    <xf numFmtId="0" fontId="11" fillId="0" borderId="9" xfId="0" applyFont="1" applyBorder="1" applyAlignment="1">
      <alignment horizontal="center"/>
    </xf>
    <xf numFmtId="0" fontId="11" fillId="8" borderId="46" xfId="7" applyNumberFormat="1" applyFont="1" applyFill="1" applyBorder="1"/>
    <xf numFmtId="0" fontId="1" fillId="14" borderId="5" xfId="0" applyNumberFormat="1" applyFont="1" applyFill="1" applyBorder="1"/>
    <xf numFmtId="0" fontId="11" fillId="13" borderId="0" xfId="0" applyFont="1" applyFill="1" applyBorder="1" applyAlignment="1">
      <alignment horizontal="left"/>
    </xf>
    <xf numFmtId="0" fontId="3" fillId="13" borderId="0" xfId="0" applyFont="1" applyFill="1" applyBorder="1"/>
    <xf numFmtId="14" fontId="36" fillId="5" borderId="34" xfId="0" applyNumberFormat="1" applyFont="1" applyFill="1" applyBorder="1" applyAlignment="1">
      <alignment vertical="center"/>
    </xf>
    <xf numFmtId="0" fontId="11" fillId="0" borderId="9" xfId="0" applyFont="1" applyBorder="1" applyAlignment="1">
      <alignment vertical="center"/>
    </xf>
    <xf numFmtId="0" fontId="11" fillId="0" borderId="15" xfId="0" applyFont="1" applyBorder="1" applyAlignment="1">
      <alignment vertical="center"/>
    </xf>
    <xf numFmtId="0" fontId="1" fillId="14" borderId="68" xfId="0" applyNumberFormat="1" applyFont="1" applyFill="1" applyBorder="1"/>
    <xf numFmtId="14" fontId="36" fillId="5" borderId="10" xfId="0" applyNumberFormat="1" applyFont="1" applyFill="1" applyBorder="1" applyAlignment="1">
      <alignment vertical="center"/>
    </xf>
    <xf numFmtId="0" fontId="11" fillId="5" borderId="75" xfId="0" applyFont="1" applyFill="1" applyBorder="1" applyAlignment="1">
      <alignment vertical="center"/>
    </xf>
    <xf numFmtId="0" fontId="25" fillId="5" borderId="75" xfId="0" applyFont="1" applyFill="1" applyBorder="1" applyAlignment="1">
      <alignment vertical="center"/>
    </xf>
    <xf numFmtId="0" fontId="11" fillId="5" borderId="78" xfId="0" applyFont="1" applyFill="1" applyBorder="1" applyAlignment="1">
      <alignment vertical="center"/>
    </xf>
    <xf numFmtId="0" fontId="5" fillId="0" borderId="0" xfId="1" applyFont="1" applyAlignment="1" applyProtection="1">
      <alignment horizontal="right" vertical="center"/>
      <protection hidden="1"/>
    </xf>
    <xf numFmtId="0" fontId="11" fillId="13" borderId="72" xfId="0" applyFont="1" applyFill="1" applyBorder="1"/>
    <xf numFmtId="0" fontId="11" fillId="0" borderId="0" xfId="0" applyFont="1" applyAlignment="1">
      <alignment horizontal="left"/>
    </xf>
    <xf numFmtId="0" fontId="11" fillId="0" borderId="33" xfId="0" applyFont="1" applyBorder="1"/>
    <xf numFmtId="0" fontId="11" fillId="13" borderId="0" xfId="7" applyNumberFormat="1" applyFont="1" applyFill="1" applyBorder="1"/>
    <xf numFmtId="0" fontId="11" fillId="0" borderId="0" xfId="7" applyNumberFormat="1" applyFont="1" applyBorder="1"/>
    <xf numFmtId="0" fontId="11" fillId="0" borderId="0" xfId="0" applyFont="1" applyBorder="1" applyAlignment="1">
      <alignment horizontal="left"/>
    </xf>
    <xf numFmtId="14" fontId="36" fillId="5" borderId="36" xfId="0" applyNumberFormat="1" applyFont="1" applyFill="1" applyBorder="1" applyAlignment="1">
      <alignment vertical="center"/>
    </xf>
    <xf numFmtId="0" fontId="11" fillId="5" borderId="9" xfId="0" applyFont="1" applyFill="1" applyBorder="1" applyAlignment="1">
      <alignment vertical="center"/>
    </xf>
    <xf numFmtId="0" fontId="25" fillId="5" borderId="9" xfId="0" applyFont="1" applyFill="1" applyBorder="1" applyAlignment="1">
      <alignment vertical="center"/>
    </xf>
    <xf numFmtId="0" fontId="11" fillId="5" borderId="37" xfId="0" applyFont="1" applyFill="1" applyBorder="1" applyAlignment="1">
      <alignment vertical="center"/>
    </xf>
    <xf numFmtId="0" fontId="35" fillId="0" borderId="0" xfId="1" applyFont="1" applyAlignment="1" applyProtection="1">
      <alignment horizontal="left" vertical="center" wrapText="1" indent="1"/>
      <protection hidden="1"/>
    </xf>
    <xf numFmtId="0" fontId="14" fillId="13" borderId="0" xfId="0" applyFont="1" applyFill="1" applyAlignment="1">
      <alignment horizontal="right"/>
    </xf>
    <xf numFmtId="0" fontId="11" fillId="0" borderId="70" xfId="0" applyFont="1" applyBorder="1"/>
    <xf numFmtId="0" fontId="11" fillId="13" borderId="70" xfId="0" applyFont="1" applyFill="1" applyBorder="1"/>
    <xf numFmtId="0" fontId="5" fillId="0" borderId="0" xfId="0" applyNumberFormat="1" applyFont="1" applyAlignment="1">
      <alignment horizontal="center" vertical="center" wrapText="1"/>
    </xf>
    <xf numFmtId="0" fontId="5" fillId="0" borderId="0" xfId="0" applyNumberFormat="1" applyFont="1" applyAlignment="1">
      <alignment horizontal="center"/>
    </xf>
    <xf numFmtId="0" fontId="11" fillId="13" borderId="44" xfId="0" applyNumberFormat="1" applyFont="1" applyFill="1" applyBorder="1"/>
    <xf numFmtId="0" fontId="11" fillId="11" borderId="5" xfId="2" applyNumberFormat="1" applyFont="1" applyFill="1" applyBorder="1" applyAlignment="1" applyProtection="1">
      <alignment horizontal="center" vertical="center"/>
      <protection locked="0"/>
    </xf>
    <xf numFmtId="0" fontId="11" fillId="8" borderId="60" xfId="2" applyNumberFormat="1" applyFont="1" applyFill="1" applyBorder="1" applyAlignment="1" applyProtection="1">
      <alignment horizontal="center" vertical="center"/>
      <protection locked="0"/>
    </xf>
    <xf numFmtId="0" fontId="11" fillId="0" borderId="44" xfId="0" applyNumberFormat="1" applyFont="1" applyBorder="1"/>
    <xf numFmtId="0" fontId="5" fillId="0" borderId="35" xfId="1" applyFont="1" applyBorder="1" applyAlignment="1" applyProtection="1">
      <alignment horizontal="right" vertical="center"/>
      <protection hidden="1"/>
    </xf>
    <xf numFmtId="0" fontId="14" fillId="13" borderId="37" xfId="0" applyFont="1" applyFill="1" applyBorder="1" applyAlignment="1">
      <alignment horizontal="right"/>
    </xf>
    <xf numFmtId="0" fontId="14" fillId="13" borderId="9" xfId="0" applyFont="1" applyFill="1" applyBorder="1" applyAlignment="1">
      <alignment horizontal="right"/>
    </xf>
    <xf numFmtId="0" fontId="3" fillId="13" borderId="0" xfId="0" applyNumberFormat="1" applyFont="1" applyFill="1"/>
    <xf numFmtId="0" fontId="3" fillId="13" borderId="0" xfId="7" applyNumberFormat="1" applyFont="1" applyFill="1"/>
    <xf numFmtId="0" fontId="3" fillId="12" borderId="39" xfId="0" applyFont="1" applyFill="1" applyBorder="1"/>
    <xf numFmtId="0" fontId="3" fillId="0" borderId="0" xfId="0" applyFont="1"/>
    <xf numFmtId="0" fontId="3" fillId="13" borderId="34" xfId="0" applyFont="1" applyFill="1" applyBorder="1" applyAlignment="1">
      <alignment horizontal="center"/>
    </xf>
    <xf numFmtId="0" fontId="3" fillId="8" borderId="5" xfId="0" applyFont="1" applyFill="1" applyBorder="1"/>
    <xf numFmtId="0" fontId="28" fillId="0" borderId="21" xfId="0" applyFont="1" applyBorder="1"/>
    <xf numFmtId="0" fontId="28" fillId="0" borderId="22" xfId="0" applyFont="1" applyBorder="1"/>
    <xf numFmtId="0" fontId="5" fillId="0" borderId="23" xfId="0" applyFont="1" applyBorder="1"/>
    <xf numFmtId="0" fontId="5" fillId="0" borderId="24" xfId="0" applyFont="1" applyBorder="1"/>
    <xf numFmtId="0" fontId="5" fillId="0" borderId="26" xfId="0" applyFont="1" applyBorder="1"/>
    <xf numFmtId="0" fontId="5" fillId="0" borderId="27" xfId="0" applyFont="1" applyBorder="1"/>
    <xf numFmtId="43" fontId="11" fillId="0" borderId="0" xfId="11" applyFont="1" applyAlignment="1">
      <alignment vertical="center" wrapText="1"/>
    </xf>
    <xf numFmtId="0" fontId="11" fillId="0" borderId="55" xfId="0" applyFont="1" applyBorder="1" applyAlignment="1">
      <alignment vertical="center" wrapText="1"/>
    </xf>
    <xf numFmtId="0" fontId="11" fillId="0" borderId="5" xfId="0" applyFont="1" applyBorder="1" applyAlignment="1">
      <alignment vertical="center" wrapText="1"/>
    </xf>
    <xf numFmtId="0" fontId="11" fillId="0" borderId="0" xfId="0" applyFont="1" applyAlignment="1">
      <alignment horizontal="center" vertical="center" wrapText="1"/>
    </xf>
    <xf numFmtId="0" fontId="11" fillId="0" borderId="76" xfId="0" applyFont="1" applyBorder="1" applyAlignment="1">
      <alignment vertical="top"/>
    </xf>
    <xf numFmtId="0" fontId="11" fillId="13" borderId="5" xfId="0" applyFont="1" applyFill="1" applyBorder="1" applyAlignment="1">
      <alignment horizontal="center" vertical="top"/>
    </xf>
    <xf numFmtId="0" fontId="1" fillId="0" borderId="0" xfId="1" applyFont="1" applyProtection="1">
      <protection hidden="1"/>
    </xf>
    <xf numFmtId="166" fontId="1" fillId="0" borderId="0" xfId="1" applyNumberFormat="1" applyFont="1" applyProtection="1">
      <protection hidden="1"/>
    </xf>
    <xf numFmtId="15" fontId="1" fillId="0" borderId="0" xfId="1" applyNumberFormat="1" applyFont="1" applyProtection="1">
      <protection hidden="1"/>
    </xf>
    <xf numFmtId="0" fontId="1" fillId="0" borderId="0" xfId="1" applyFont="1" applyAlignment="1" applyProtection="1">
      <alignment wrapText="1"/>
      <protection hidden="1"/>
    </xf>
    <xf numFmtId="166" fontId="1" fillId="0" borderId="0" xfId="1" applyNumberFormat="1" applyFont="1" applyAlignment="1" applyProtection="1">
      <alignment wrapText="1"/>
      <protection hidden="1"/>
    </xf>
    <xf numFmtId="0" fontId="1" fillId="9" borderId="0" xfId="1" quotePrefix="1" applyFont="1" applyFill="1" applyAlignment="1" applyProtection="1">
      <alignment horizontal="center" wrapText="1"/>
      <protection hidden="1"/>
    </xf>
    <xf numFmtId="0" fontId="1" fillId="0" borderId="0" xfId="1" applyFont="1" applyAlignment="1" applyProtection="1">
      <alignment horizontal="left"/>
      <protection hidden="1"/>
    </xf>
    <xf numFmtId="0" fontId="1" fillId="0" borderId="0" xfId="1" applyFont="1" applyAlignment="1" applyProtection="1">
      <alignment horizontal="left" vertical="top" wrapText="1"/>
      <protection hidden="1"/>
    </xf>
    <xf numFmtId="0" fontId="1" fillId="0" borderId="0" xfId="1" quotePrefix="1" applyFont="1" applyAlignment="1" applyProtection="1">
      <alignment horizontal="center" vertical="top" wrapText="1"/>
      <protection hidden="1"/>
    </xf>
    <xf numFmtId="0" fontId="1" fillId="0" borderId="0" xfId="2" applyFont="1" applyProtection="1">
      <protection hidden="1"/>
    </xf>
    <xf numFmtId="0" fontId="1" fillId="0" borderId="0" xfId="1" quotePrefix="1" applyFont="1" applyFill="1" applyAlignment="1" applyProtection="1">
      <alignment horizontal="center" vertical="top" wrapText="1"/>
      <protection hidden="1"/>
    </xf>
    <xf numFmtId="169" fontId="1" fillId="10" borderId="0" xfId="1" quotePrefix="1" applyNumberFormat="1" applyFont="1" applyFill="1" applyAlignment="1" applyProtection="1">
      <alignment horizontal="center" vertical="center" wrapText="1"/>
      <protection hidden="1"/>
    </xf>
    <xf numFmtId="169" fontId="1" fillId="9" borderId="0" xfId="1" quotePrefix="1" applyNumberFormat="1" applyFont="1" applyFill="1" applyAlignment="1" applyProtection="1">
      <alignment horizontal="center" vertical="center" wrapText="1"/>
      <protection hidden="1"/>
    </xf>
    <xf numFmtId="0" fontId="1" fillId="0" borderId="7" xfId="1" quotePrefix="1" applyFont="1" applyBorder="1" applyAlignment="1" applyProtection="1">
      <alignment vertical="center" wrapText="1"/>
      <protection hidden="1"/>
    </xf>
    <xf numFmtId="0" fontId="11" fillId="0" borderId="0" xfId="0" applyFont="1" applyProtection="1">
      <protection hidden="1"/>
    </xf>
    <xf numFmtId="0" fontId="11" fillId="0" borderId="0" xfId="0" applyFont="1" applyAlignment="1" applyProtection="1">
      <alignment horizontal="left"/>
      <protection hidden="1"/>
    </xf>
    <xf numFmtId="0" fontId="8" fillId="8" borderId="8" xfId="2" applyFont="1" applyFill="1" applyBorder="1" applyAlignment="1" applyProtection="1">
      <alignment horizontal="right" vertical="center"/>
      <protection locked="0"/>
    </xf>
    <xf numFmtId="0" fontId="8" fillId="8" borderId="8" xfId="2" applyFont="1" applyFill="1" applyBorder="1" applyAlignment="1" applyProtection="1">
      <alignment vertical="center"/>
      <protection locked="0"/>
    </xf>
    <xf numFmtId="0" fontId="8" fillId="0" borderId="0" xfId="1" applyFont="1" applyAlignment="1" applyProtection="1">
      <alignment horizontal="left" vertical="top"/>
      <protection hidden="1"/>
    </xf>
    <xf numFmtId="0" fontId="7" fillId="0" borderId="11" xfId="1" applyFont="1" applyFill="1" applyBorder="1" applyAlignment="1" applyProtection="1">
      <alignment horizontal="left" vertical="center"/>
      <protection hidden="1"/>
    </xf>
    <xf numFmtId="0" fontId="7" fillId="0" borderId="0" xfId="1" applyFont="1" applyFill="1" applyBorder="1" applyAlignment="1" applyProtection="1">
      <alignment horizontal="left" vertical="center"/>
      <protection hidden="1"/>
    </xf>
    <xf numFmtId="0" fontId="7" fillId="0" borderId="0" xfId="1" applyFont="1" applyFill="1" applyBorder="1" applyAlignment="1" applyProtection="1">
      <alignment horizontal="left" vertical="center" indent="1"/>
      <protection hidden="1"/>
    </xf>
    <xf numFmtId="0" fontId="12" fillId="0" borderId="0" xfId="1" applyFont="1" applyFill="1" applyBorder="1" applyAlignment="1" applyProtection="1">
      <alignment horizontal="left" vertical="center"/>
      <protection hidden="1"/>
    </xf>
    <xf numFmtId="0" fontId="7" fillId="0" borderId="10" xfId="1" applyFont="1" applyFill="1" applyBorder="1" applyAlignment="1" applyProtection="1">
      <alignment horizontal="left" vertical="center"/>
      <protection hidden="1"/>
    </xf>
    <xf numFmtId="0" fontId="7" fillId="0" borderId="8" xfId="1" applyFont="1" applyFill="1" applyBorder="1" applyAlignment="1" applyProtection="1">
      <alignment horizontal="left" vertical="center"/>
      <protection hidden="1"/>
    </xf>
    <xf numFmtId="0" fontId="7" fillId="0" borderId="34" xfId="1" applyFont="1" applyBorder="1" applyAlignment="1" applyProtection="1">
      <alignment horizontal="center" vertical="center"/>
      <protection hidden="1"/>
    </xf>
    <xf numFmtId="0" fontId="8" fillId="0" borderId="14" xfId="0" applyFont="1" applyFill="1" applyBorder="1" applyAlignment="1">
      <alignment horizontal="center" vertical="top"/>
    </xf>
    <xf numFmtId="0" fontId="8" fillId="0" borderId="0" xfId="1" applyFont="1" applyFill="1" applyBorder="1" applyAlignment="1" applyProtection="1">
      <alignment horizontal="left" vertical="center"/>
      <protection hidden="1"/>
    </xf>
    <xf numFmtId="0" fontId="8" fillId="0" borderId="12" xfId="0" applyFont="1" applyFill="1" applyBorder="1" applyAlignment="1">
      <alignment horizontal="center" vertical="top"/>
    </xf>
    <xf numFmtId="0" fontId="8" fillId="0" borderId="0" xfId="0" applyFont="1" applyFill="1" applyBorder="1" applyAlignment="1">
      <alignment vertical="top"/>
    </xf>
    <xf numFmtId="0" fontId="8" fillId="0" borderId="34" xfId="0" applyFont="1" applyBorder="1"/>
    <xf numFmtId="0" fontId="1" fillId="0" borderId="0" xfId="1" applyFont="1" applyBorder="1" applyAlignment="1" applyProtection="1">
      <alignment vertical="top"/>
      <protection hidden="1"/>
    </xf>
    <xf numFmtId="0" fontId="37" fillId="0" borderId="0" xfId="1" applyFont="1" applyFill="1" applyBorder="1" applyAlignment="1" applyProtection="1">
      <alignment horizontal="left" vertical="center"/>
      <protection hidden="1"/>
    </xf>
    <xf numFmtId="0" fontId="7" fillId="0" borderId="11" xfId="1" applyFont="1" applyBorder="1" applyAlignment="1" applyProtection="1">
      <alignment horizontal="left" vertical="center"/>
      <protection hidden="1"/>
    </xf>
    <xf numFmtId="0" fontId="11" fillId="0" borderId="5" xfId="0" applyFont="1" applyFill="1" applyBorder="1" applyAlignment="1">
      <alignment horizontal="left"/>
    </xf>
    <xf numFmtId="0" fontId="28" fillId="0" borderId="22" xfId="0" applyFont="1" applyBorder="1" applyAlignment="1">
      <alignment horizontal="center"/>
    </xf>
    <xf numFmtId="0" fontId="28" fillId="0" borderId="18" xfId="0" applyFont="1" applyBorder="1" applyAlignment="1">
      <alignment horizontal="center"/>
    </xf>
    <xf numFmtId="0" fontId="5" fillId="0" borderId="24" xfId="0" applyFont="1" applyBorder="1" applyAlignment="1">
      <alignment horizontal="center"/>
    </xf>
    <xf numFmtId="0" fontId="28" fillId="0" borderId="25" xfId="0" applyFont="1" applyBorder="1" applyAlignment="1">
      <alignment horizontal="center"/>
    </xf>
    <xf numFmtId="0" fontId="5" fillId="0" borderId="27" xfId="0" applyFont="1" applyBorder="1" applyAlignment="1">
      <alignment horizontal="center"/>
    </xf>
    <xf numFmtId="0" fontId="5" fillId="0" borderId="20" xfId="0" applyFont="1" applyBorder="1" applyAlignment="1">
      <alignment horizontal="center"/>
    </xf>
    <xf numFmtId="0" fontId="11" fillId="0" borderId="117" xfId="0" applyFont="1" applyBorder="1" applyAlignment="1">
      <alignment horizontal="center" vertical="center" wrapText="1"/>
    </xf>
    <xf numFmtId="0" fontId="11" fillId="0" borderId="117" xfId="0" applyFont="1" applyBorder="1" applyAlignment="1">
      <alignment vertical="center" wrapText="1"/>
    </xf>
    <xf numFmtId="43" fontId="11" fillId="0" borderId="117" xfId="11" applyFont="1" applyBorder="1" applyAlignment="1">
      <alignment vertical="center" wrapText="1"/>
    </xf>
    <xf numFmtId="43" fontId="11" fillId="0" borderId="118" xfId="11" applyFont="1" applyBorder="1" applyAlignment="1">
      <alignment vertical="center" wrapText="1"/>
    </xf>
    <xf numFmtId="0" fontId="11" fillId="0" borderId="41" xfId="0" applyFont="1" applyBorder="1" applyAlignment="1">
      <alignment horizontal="center" vertical="center" wrapText="1"/>
    </xf>
    <xf numFmtId="0" fontId="11" fillId="0" borderId="119" xfId="0" applyFont="1" applyBorder="1" applyAlignment="1">
      <alignment horizontal="center" vertical="center" wrapText="1"/>
    </xf>
    <xf numFmtId="0" fontId="11" fillId="0" borderId="38" xfId="0" applyFont="1" applyBorder="1" applyAlignment="1">
      <alignment vertical="center" wrapText="1"/>
    </xf>
    <xf numFmtId="0" fontId="11" fillId="0" borderId="42" xfId="0" applyFont="1" applyBorder="1" applyAlignment="1">
      <alignment horizontal="center" vertical="center" wrapText="1"/>
    </xf>
    <xf numFmtId="0" fontId="11" fillId="0" borderId="5" xfId="0" applyFont="1" applyBorder="1" applyAlignment="1">
      <alignment horizontal="center" vertical="center" wrapText="1"/>
    </xf>
    <xf numFmtId="0" fontId="11" fillId="0" borderId="55" xfId="0" applyFont="1" applyBorder="1" applyAlignment="1">
      <alignment horizontal="center" vertical="center" wrapText="1"/>
    </xf>
    <xf numFmtId="0" fontId="8" fillId="11" borderId="5" xfId="2" applyFont="1" applyFill="1" applyBorder="1" applyAlignment="1" applyProtection="1">
      <alignment horizontal="center" vertical="center"/>
      <protection locked="0"/>
    </xf>
    <xf numFmtId="0" fontId="12" fillId="6" borderId="2" xfId="1" applyFont="1" applyFill="1" applyBorder="1" applyAlignment="1" applyProtection="1">
      <alignment horizontal="left"/>
      <protection hidden="1"/>
    </xf>
    <xf numFmtId="0" fontId="8" fillId="0" borderId="0" xfId="0" applyFont="1"/>
    <xf numFmtId="0" fontId="8" fillId="9" borderId="0" xfId="0" applyFont="1" applyFill="1"/>
    <xf numFmtId="0" fontId="8" fillId="0" borderId="0" xfId="0" applyFont="1" applyFill="1"/>
    <xf numFmtId="0" fontId="8" fillId="0" borderId="0" xfId="0" applyFont="1" applyAlignment="1" applyProtection="1">
      <alignment horizontal="center" vertical="top"/>
      <protection hidden="1"/>
    </xf>
    <xf numFmtId="0" fontId="8" fillId="4" borderId="5" xfId="0" quotePrefix="1" applyFont="1" applyFill="1" applyBorder="1" applyAlignment="1" applyProtection="1">
      <alignment horizontal="center" vertical="center"/>
      <protection hidden="1"/>
    </xf>
    <xf numFmtId="0" fontId="8" fillId="0" borderId="0" xfId="0" applyFont="1" applyAlignment="1">
      <alignment vertical="center" wrapText="1"/>
    </xf>
    <xf numFmtId="0" fontId="1" fillId="0" borderId="0" xfId="1" applyFont="1" applyAlignment="1" applyProtection="1">
      <alignment horizontal="left" indent="1"/>
      <protection hidden="1"/>
    </xf>
    <xf numFmtId="0" fontId="1" fillId="12" borderId="16" xfId="1" applyFont="1" applyFill="1" applyBorder="1" applyAlignment="1" applyProtection="1">
      <alignment horizontal="center" wrapText="1"/>
      <protection hidden="1"/>
    </xf>
    <xf numFmtId="0" fontId="8" fillId="0" borderId="0" xfId="0" applyFont="1" applyFill="1" applyAlignment="1">
      <alignment horizontal="left" indent="1"/>
    </xf>
    <xf numFmtId="0" fontId="39" fillId="5" borderId="1" xfId="1" applyFont="1" applyFill="1" applyBorder="1" applyAlignment="1" applyProtection="1">
      <alignment horizontal="left" vertical="center"/>
      <protection hidden="1"/>
    </xf>
    <xf numFmtId="0" fontId="39" fillId="5" borderId="2" xfId="1" applyFont="1" applyFill="1" applyBorder="1" applyAlignment="1" applyProtection="1">
      <alignment horizontal="left"/>
      <protection hidden="1"/>
    </xf>
    <xf numFmtId="0" fontId="39" fillId="5" borderId="2" xfId="1" applyFont="1" applyFill="1" applyBorder="1" applyAlignment="1" applyProtection="1">
      <alignment horizontal="left" vertical="center"/>
      <protection hidden="1"/>
    </xf>
    <xf numFmtId="0" fontId="12" fillId="0" borderId="0" xfId="0" applyFont="1" applyFill="1"/>
    <xf numFmtId="0" fontId="19" fillId="0" borderId="0" xfId="1" applyFont="1" applyFill="1" applyProtection="1">
      <protection hidden="1"/>
    </xf>
    <xf numFmtId="170" fontId="6" fillId="15" borderId="35" xfId="0" applyNumberFormat="1" applyFont="1" applyFill="1" applyBorder="1" applyAlignment="1" applyProtection="1">
      <alignment horizontal="center" vertical="center"/>
      <protection hidden="1"/>
    </xf>
    <xf numFmtId="0" fontId="1" fillId="0" borderId="0" xfId="1" applyFont="1" applyFill="1" applyAlignment="1" applyProtection="1">
      <alignment horizontal="left"/>
      <protection hidden="1"/>
    </xf>
    <xf numFmtId="0" fontId="1" fillId="0" borderId="0" xfId="1" applyFont="1" applyFill="1" applyProtection="1">
      <protection hidden="1"/>
    </xf>
    <xf numFmtId="0" fontId="1" fillId="0" borderId="0" xfId="1" applyFont="1" applyFill="1" applyAlignment="1" applyProtection="1">
      <alignment wrapText="1"/>
      <protection hidden="1"/>
    </xf>
    <xf numFmtId="170" fontId="6" fillId="15" borderId="12" xfId="0" applyNumberFormat="1" applyFont="1" applyFill="1" applyBorder="1" applyAlignment="1" applyProtection="1">
      <alignment horizontal="center" vertical="center"/>
      <protection hidden="1"/>
    </xf>
    <xf numFmtId="0" fontId="28" fillId="0" borderId="34" xfId="1" applyFont="1" applyBorder="1" applyAlignment="1" applyProtection="1">
      <alignment horizontal="left" vertical="center"/>
      <protection hidden="1"/>
    </xf>
    <xf numFmtId="0" fontId="11" fillId="22" borderId="5" xfId="2" applyFont="1" applyFill="1" applyBorder="1" applyAlignment="1" applyProtection="1">
      <alignment vertical="center"/>
      <protection locked="0"/>
    </xf>
    <xf numFmtId="0" fontId="28" fillId="0" borderId="0" xfId="1" applyFont="1" applyAlignment="1" applyProtection="1">
      <alignment horizontal="right" vertical="center"/>
      <protection hidden="1"/>
    </xf>
    <xf numFmtId="170" fontId="5" fillId="15" borderId="0" xfId="0" applyNumberFormat="1" applyFont="1" applyFill="1" applyBorder="1" applyAlignment="1" applyProtection="1">
      <alignment horizontal="center" vertical="center"/>
      <protection hidden="1"/>
    </xf>
    <xf numFmtId="170" fontId="5" fillId="15" borderId="0" xfId="0" applyNumberFormat="1" applyFont="1" applyFill="1" applyAlignment="1" applyProtection="1">
      <alignment horizontal="center" vertical="center"/>
      <protection hidden="1"/>
    </xf>
    <xf numFmtId="0" fontId="29" fillId="13" borderId="0" xfId="0" applyFont="1" applyFill="1"/>
    <xf numFmtId="0" fontId="40" fillId="0" borderId="9" xfId="1" applyFont="1" applyBorder="1" applyAlignment="1" applyProtection="1">
      <alignment horizontal="left" vertical="center" wrapText="1" indent="1"/>
      <protection hidden="1"/>
    </xf>
    <xf numFmtId="0" fontId="14" fillId="0" borderId="48" xfId="0" applyFont="1" applyBorder="1"/>
    <xf numFmtId="0" fontId="14" fillId="0" borderId="41" xfId="0" applyFont="1" applyBorder="1"/>
    <xf numFmtId="0" fontId="5" fillId="0" borderId="34" xfId="1" applyFont="1" applyBorder="1" applyAlignment="1" applyProtection="1">
      <alignment horizontal="left" vertical="center"/>
      <protection hidden="1"/>
    </xf>
    <xf numFmtId="0" fontId="35" fillId="0" borderId="9" xfId="1" applyFont="1" applyBorder="1" applyAlignment="1" applyProtection="1">
      <alignment horizontal="center" vertical="center" wrapText="1"/>
      <protection hidden="1"/>
    </xf>
    <xf numFmtId="0" fontId="35" fillId="13" borderId="9" xfId="0" applyFont="1" applyFill="1" applyBorder="1"/>
    <xf numFmtId="0" fontId="3" fillId="22" borderId="5" xfId="2" applyFont="1" applyFill="1" applyBorder="1" applyAlignment="1" applyProtection="1">
      <alignment horizontal="center" vertical="center"/>
      <protection locked="0"/>
    </xf>
    <xf numFmtId="0" fontId="3" fillId="8" borderId="5" xfId="2" applyFont="1" applyFill="1" applyBorder="1" applyAlignment="1" applyProtection="1">
      <alignment horizontal="center" vertical="center"/>
      <protection locked="0"/>
    </xf>
    <xf numFmtId="0" fontId="41" fillId="0" borderId="0" xfId="0" applyFont="1" applyFill="1"/>
    <xf numFmtId="0" fontId="11" fillId="20" borderId="5" xfId="0" applyFont="1" applyFill="1" applyBorder="1"/>
    <xf numFmtId="0" fontId="3" fillId="20" borderId="68" xfId="7" applyNumberFormat="1" applyFont="1" applyFill="1" applyBorder="1"/>
    <xf numFmtId="0" fontId="3" fillId="14" borderId="68" xfId="7" applyNumberFormat="1" applyFont="1" applyFill="1" applyBorder="1"/>
    <xf numFmtId="0" fontId="28" fillId="0" borderId="0" xfId="1" applyFont="1" applyBorder="1" applyAlignment="1" applyProtection="1">
      <alignment horizontal="right" vertical="center"/>
      <protection hidden="1"/>
    </xf>
    <xf numFmtId="0" fontId="3" fillId="20" borderId="69" xfId="7" applyNumberFormat="1" applyFont="1" applyFill="1" applyBorder="1"/>
    <xf numFmtId="0" fontId="29" fillId="0" borderId="0" xfId="0" applyFont="1" applyBorder="1" applyAlignment="1">
      <alignment vertical="center"/>
    </xf>
    <xf numFmtId="0" fontId="3" fillId="20" borderId="5" xfId="7" applyNumberFormat="1" applyFont="1" applyFill="1" applyBorder="1"/>
    <xf numFmtId="0" fontId="5" fillId="0" borderId="0" xfId="0" applyNumberFormat="1" applyFont="1"/>
    <xf numFmtId="0" fontId="5" fillId="0" borderId="0" xfId="0" applyNumberFormat="1" applyFont="1" applyAlignment="1">
      <alignment vertical="top"/>
    </xf>
    <xf numFmtId="0" fontId="28" fillId="0" borderId="95" xfId="0" applyNumberFormat="1" applyFont="1" applyBorder="1" applyAlignment="1">
      <alignment horizontal="center"/>
    </xf>
    <xf numFmtId="0" fontId="28" fillId="0" borderId="85" xfId="0" applyNumberFormat="1" applyFont="1" applyBorder="1" applyAlignment="1">
      <alignment horizontal="center"/>
    </xf>
    <xf numFmtId="0" fontId="3" fillId="20" borderId="47" xfId="0" applyNumberFormat="1" applyFont="1" applyFill="1" applyBorder="1"/>
    <xf numFmtId="0" fontId="3" fillId="20" borderId="5" xfId="0" applyNumberFormat="1" applyFont="1" applyFill="1" applyBorder="1"/>
    <xf numFmtId="0" fontId="3" fillId="20" borderId="5" xfId="0" applyNumberFormat="1" applyFont="1" applyFill="1" applyBorder="1" applyAlignment="1">
      <alignment horizontal="right"/>
    </xf>
    <xf numFmtId="0" fontId="3" fillId="13" borderId="0" xfId="0" applyNumberFormat="1" applyFont="1" applyFill="1" applyAlignment="1">
      <alignment horizontal="center"/>
    </xf>
    <xf numFmtId="0" fontId="3" fillId="14" borderId="5" xfId="0" applyNumberFormat="1" applyFont="1" applyFill="1" applyBorder="1" applyAlignment="1">
      <alignment horizontal="right"/>
    </xf>
    <xf numFmtId="0" fontId="3" fillId="13" borderId="0" xfId="0" applyNumberFormat="1" applyFont="1" applyFill="1" applyAlignment="1">
      <alignment horizontal="right"/>
    </xf>
    <xf numFmtId="0" fontId="3" fillId="20" borderId="47" xfId="0" applyNumberFormat="1" applyFont="1" applyFill="1" applyBorder="1" applyAlignment="1">
      <alignment horizontal="right"/>
    </xf>
    <xf numFmtId="0" fontId="3" fillId="14" borderId="68" xfId="0" applyNumberFormat="1" applyFont="1" applyFill="1" applyBorder="1"/>
    <xf numFmtId="0" fontId="3" fillId="14" borderId="5" xfId="0" applyNumberFormat="1" applyFont="1" applyFill="1" applyBorder="1"/>
    <xf numFmtId="0" fontId="3" fillId="20" borderId="5" xfId="0" applyFont="1" applyFill="1" applyBorder="1"/>
    <xf numFmtId="170" fontId="5" fillId="15" borderId="9" xfId="0" applyNumberFormat="1" applyFont="1" applyFill="1" applyBorder="1" applyAlignment="1" applyProtection="1">
      <alignment horizontal="center" vertical="center"/>
      <protection hidden="1"/>
    </xf>
    <xf numFmtId="0" fontId="33" fillId="0" borderId="0" xfId="1" applyFont="1" applyBorder="1" applyAlignment="1" applyProtection="1">
      <alignment horizontal="left"/>
      <protection hidden="1"/>
    </xf>
    <xf numFmtId="0" fontId="3" fillId="20" borderId="46" xfId="0" applyNumberFormat="1" applyFont="1" applyFill="1" applyBorder="1"/>
    <xf numFmtId="0" fontId="11" fillId="11" borderId="46" xfId="2" applyFont="1" applyFill="1" applyBorder="1" applyAlignment="1" applyProtection="1">
      <alignment horizontal="center" vertical="center"/>
      <protection locked="0"/>
    </xf>
    <xf numFmtId="0" fontId="34" fillId="0" borderId="0" xfId="0" applyFont="1" applyAlignment="1" applyProtection="1">
      <alignment horizontal="center" vertical="center"/>
      <protection hidden="1"/>
    </xf>
    <xf numFmtId="0" fontId="35" fillId="0" borderId="0" xfId="1" applyFont="1" applyAlignment="1" applyProtection="1">
      <alignment horizontal="left" vertical="center" indent="1"/>
      <protection hidden="1"/>
    </xf>
    <xf numFmtId="0" fontId="38" fillId="17" borderId="29" xfId="4" applyNumberFormat="1" applyFont="1" applyFill="1" applyBorder="1" applyProtection="1">
      <protection hidden="1"/>
    </xf>
    <xf numFmtId="14" fontId="36" fillId="5" borderId="71" xfId="0" applyNumberFormat="1" applyFont="1" applyFill="1" applyBorder="1" applyAlignment="1">
      <alignment vertical="center"/>
    </xf>
    <xf numFmtId="0" fontId="14" fillId="0" borderId="116" xfId="0" applyFont="1" applyBorder="1" applyAlignment="1">
      <alignment vertical="center"/>
    </xf>
    <xf numFmtId="0" fontId="14" fillId="0" borderId="117" xfId="0" applyFont="1" applyBorder="1" applyAlignment="1">
      <alignment vertical="center"/>
    </xf>
    <xf numFmtId="14" fontId="11" fillId="0" borderId="0" xfId="0" applyNumberFormat="1" applyFont="1" applyAlignment="1">
      <alignment vertical="center" wrapText="1"/>
    </xf>
    <xf numFmtId="0" fontId="14" fillId="0" borderId="48" xfId="0" applyFont="1" applyBorder="1" applyAlignment="1">
      <alignment vertical="center"/>
    </xf>
    <xf numFmtId="0" fontId="14" fillId="0" borderId="55" xfId="0" applyFont="1" applyBorder="1" applyAlignment="1">
      <alignment vertical="center"/>
    </xf>
    <xf numFmtId="0" fontId="3" fillId="0" borderId="0" xfId="0" applyFont="1" applyAlignment="1">
      <alignment vertical="center"/>
    </xf>
    <xf numFmtId="167" fontId="8" fillId="18" borderId="5" xfId="0" applyNumberFormat="1" applyFont="1" applyFill="1" applyBorder="1" applyAlignment="1" applyProtection="1">
      <alignment horizontal="right" vertical="center"/>
      <protection hidden="1"/>
    </xf>
    <xf numFmtId="0" fontId="3" fillId="11" borderId="5" xfId="2" applyFont="1" applyFill="1" applyBorder="1" applyAlignment="1" applyProtection="1">
      <alignment horizontal="center" vertical="center"/>
      <protection locked="0"/>
    </xf>
    <xf numFmtId="0" fontId="11" fillId="5" borderId="121" xfId="0" applyFont="1" applyFill="1" applyBorder="1" applyAlignment="1">
      <alignment vertical="center"/>
    </xf>
    <xf numFmtId="0" fontId="9" fillId="0" borderId="0" xfId="1" applyFont="1" applyAlignment="1" applyProtection="1">
      <alignment horizontal="left" vertical="center" wrapText="1" indent="1"/>
      <protection hidden="1"/>
    </xf>
    <xf numFmtId="0" fontId="28" fillId="0" borderId="103" xfId="0" applyFont="1" applyBorder="1" applyAlignment="1">
      <alignment horizontal="center" vertical="center" wrapText="1"/>
    </xf>
    <xf numFmtId="0" fontId="28" fillId="0" borderId="95" xfId="0" applyFont="1" applyBorder="1" applyAlignment="1">
      <alignment horizontal="center"/>
    </xf>
    <xf numFmtId="0" fontId="11" fillId="0" borderId="0" xfId="0" applyFont="1" applyAlignment="1">
      <alignment horizontal="center"/>
    </xf>
    <xf numFmtId="0" fontId="28" fillId="0" borderId="94" xfId="0" applyFont="1" applyBorder="1" applyAlignment="1">
      <alignment horizontal="center" vertical="center" wrapText="1"/>
    </xf>
    <xf numFmtId="0" fontId="28" fillId="0" borderId="103" xfId="0" applyFont="1" applyBorder="1" applyAlignment="1">
      <alignment horizontal="center" vertical="center"/>
    </xf>
    <xf numFmtId="0" fontId="28" fillId="0" borderId="95" xfId="0" applyFont="1" applyBorder="1" applyAlignment="1">
      <alignment horizontal="center" vertical="center"/>
    </xf>
    <xf numFmtId="0" fontId="11" fillId="11" borderId="5" xfId="2" applyFont="1" applyFill="1" applyBorder="1" applyAlignment="1" applyProtection="1">
      <alignment horizontal="center" vertical="center"/>
      <protection locked="0"/>
    </xf>
    <xf numFmtId="0" fontId="11" fillId="0" borderId="0" xfId="0" applyFont="1" applyAlignment="1">
      <alignment vertical="center"/>
    </xf>
    <xf numFmtId="0" fontId="15" fillId="5" borderId="32" xfId="1" applyFont="1" applyFill="1" applyBorder="1" applyAlignment="1" applyProtection="1">
      <alignment horizontal="left" vertical="center"/>
      <protection hidden="1"/>
    </xf>
    <xf numFmtId="0" fontId="11" fillId="0" borderId="5" xfId="0" applyFont="1" applyBorder="1"/>
    <xf numFmtId="0" fontId="26" fillId="5" borderId="15" xfId="1" applyFont="1" applyFill="1" applyBorder="1" applyAlignment="1" applyProtection="1">
      <alignment horizontal="right" vertical="center"/>
      <protection hidden="1"/>
    </xf>
    <xf numFmtId="0" fontId="11" fillId="0" borderId="35" xfId="0" applyFont="1" applyBorder="1"/>
    <xf numFmtId="0" fontId="14" fillId="0" borderId="0" xfId="0" applyFont="1"/>
    <xf numFmtId="0" fontId="11" fillId="0" borderId="5" xfId="0" applyFont="1" applyBorder="1" applyAlignment="1">
      <alignment horizontal="center" vertical="top"/>
    </xf>
    <xf numFmtId="0" fontId="11" fillId="13" borderId="28" xfId="0" applyFont="1" applyFill="1" applyBorder="1"/>
    <xf numFmtId="0" fontId="11" fillId="11" borderId="5" xfId="2" applyFont="1" applyFill="1" applyBorder="1" applyAlignment="1" applyProtection="1">
      <alignment vertical="center"/>
      <protection locked="0"/>
    </xf>
    <xf numFmtId="0" fontId="11" fillId="13" borderId="18" xfId="0" applyFont="1" applyFill="1" applyBorder="1"/>
    <xf numFmtId="0" fontId="11" fillId="13" borderId="115" xfId="0" applyFont="1" applyFill="1" applyBorder="1"/>
    <xf numFmtId="0" fontId="11" fillId="13" borderId="20" xfId="0" applyFont="1" applyFill="1" applyBorder="1"/>
    <xf numFmtId="0" fontId="14" fillId="0" borderId="44" xfId="0" applyFont="1" applyFill="1" applyBorder="1" applyAlignment="1">
      <alignment horizontal="right"/>
    </xf>
    <xf numFmtId="0" fontId="15" fillId="0" borderId="15" xfId="1" applyFont="1" applyFill="1" applyBorder="1" applyAlignment="1" applyProtection="1">
      <alignment horizontal="right" vertical="center"/>
      <protection hidden="1"/>
    </xf>
    <xf numFmtId="0" fontId="11" fillId="13" borderId="0" xfId="0" applyFont="1" applyFill="1"/>
    <xf numFmtId="0" fontId="11" fillId="0" borderId="0" xfId="0" applyFont="1"/>
    <xf numFmtId="0" fontId="11" fillId="0" borderId="5" xfId="0" applyFont="1" applyBorder="1"/>
    <xf numFmtId="0" fontId="11" fillId="0" borderId="5" xfId="0" applyFont="1" applyBorder="1" applyAlignment="1">
      <alignment horizontal="center" vertical="center"/>
    </xf>
    <xf numFmtId="0" fontId="14" fillId="0" borderId="5" xfId="0" applyFont="1" applyBorder="1"/>
    <xf numFmtId="0" fontId="11" fillId="0" borderId="0" xfId="0" applyFont="1" applyBorder="1"/>
    <xf numFmtId="0" fontId="11" fillId="13" borderId="0" xfId="0" applyFont="1" applyFill="1" applyBorder="1"/>
    <xf numFmtId="0" fontId="28" fillId="0" borderId="17" xfId="0" applyFont="1" applyBorder="1"/>
    <xf numFmtId="0" fontId="28" fillId="0" borderId="19" xfId="0" applyFont="1" applyBorder="1"/>
    <xf numFmtId="0" fontId="29" fillId="0" borderId="28" xfId="0" applyFont="1" applyBorder="1"/>
    <xf numFmtId="0" fontId="29" fillId="0" borderId="115" xfId="0" applyFont="1" applyBorder="1"/>
    <xf numFmtId="0" fontId="5" fillId="0" borderId="44" xfId="1" applyFont="1" applyFill="1" applyBorder="1" applyAlignment="1" applyProtection="1">
      <alignment horizontal="right" vertical="center"/>
      <protection hidden="1"/>
    </xf>
    <xf numFmtId="0" fontId="11" fillId="0" borderId="15" xfId="0" applyFont="1" applyFill="1" applyBorder="1"/>
    <xf numFmtId="0" fontId="5" fillId="0" borderId="5" xfId="0" applyFont="1" applyBorder="1"/>
    <xf numFmtId="0" fontId="11" fillId="13" borderId="0" xfId="0" applyFont="1" applyFill="1"/>
    <xf numFmtId="0" fontId="11" fillId="0" borderId="5" xfId="0" applyFont="1" applyBorder="1"/>
    <xf numFmtId="0" fontId="11" fillId="0" borderId="5" xfId="0" applyFont="1" applyBorder="1"/>
    <xf numFmtId="0" fontId="11" fillId="0" borderId="5" xfId="0" applyFont="1" applyBorder="1"/>
    <xf numFmtId="0" fontId="11" fillId="0" borderId="5" xfId="0" applyFont="1" applyBorder="1"/>
    <xf numFmtId="0" fontId="11" fillId="0" borderId="5" xfId="0" applyFont="1" applyBorder="1"/>
    <xf numFmtId="0" fontId="11" fillId="0" borderId="43" xfId="0" applyFont="1" applyFill="1" applyBorder="1"/>
    <xf numFmtId="0" fontId="14" fillId="0" borderId="5" xfId="0" applyFont="1" applyBorder="1"/>
    <xf numFmtId="0" fontId="0" fillId="0" borderId="0" xfId="0"/>
    <xf numFmtId="0" fontId="11" fillId="13" borderId="0" xfId="0" applyFont="1" applyFill="1"/>
    <xf numFmtId="0" fontId="11" fillId="0" borderId="0" xfId="0" applyFont="1"/>
    <xf numFmtId="0" fontId="20" fillId="13" borderId="0" xfId="0" applyFont="1" applyFill="1"/>
    <xf numFmtId="0" fontId="15" fillId="5" borderId="15" xfId="1" applyFont="1" applyFill="1" applyBorder="1" applyAlignment="1" applyProtection="1">
      <alignment horizontal="left"/>
      <protection hidden="1"/>
    </xf>
    <xf numFmtId="0" fontId="11" fillId="13" borderId="0" xfId="0" applyFont="1" applyFill="1" applyAlignment="1">
      <alignment vertical="center"/>
    </xf>
    <xf numFmtId="0" fontId="11" fillId="13" borderId="15" xfId="0" applyFont="1" applyFill="1" applyBorder="1"/>
    <xf numFmtId="0" fontId="5" fillId="0" borderId="0" xfId="0" applyFont="1" applyAlignment="1">
      <alignment horizontal="center" vertical="center" wrapText="1"/>
    </xf>
    <xf numFmtId="0" fontId="5" fillId="0" borderId="0" xfId="0" applyFont="1" applyAlignment="1">
      <alignment horizontal="center"/>
    </xf>
    <xf numFmtId="0" fontId="11" fillId="5" borderId="0" xfId="0" applyFont="1" applyFill="1" applyAlignment="1">
      <alignment vertical="center"/>
    </xf>
    <xf numFmtId="0" fontId="11" fillId="0" borderId="5" xfId="0" applyFont="1" applyBorder="1"/>
    <xf numFmtId="0" fontId="11" fillId="0" borderId="5" xfId="0" applyFont="1" applyBorder="1" applyAlignment="1">
      <alignment horizontal="center" vertical="center"/>
    </xf>
    <xf numFmtId="0" fontId="11" fillId="0" borderId="0" xfId="0" applyFont="1" applyBorder="1"/>
    <xf numFmtId="0" fontId="11" fillId="13" borderId="0" xfId="0" applyFont="1" applyFill="1" applyBorder="1"/>
    <xf numFmtId="0" fontId="11" fillId="13" borderId="44" xfId="0" applyFont="1" applyFill="1" applyBorder="1"/>
    <xf numFmtId="0" fontId="11" fillId="0" borderId="0" xfId="0" applyFont="1" applyFill="1"/>
    <xf numFmtId="0" fontId="11" fillId="0" borderId="5" xfId="0" applyFont="1" applyBorder="1" applyAlignment="1">
      <alignment horizontal="center"/>
    </xf>
    <xf numFmtId="0" fontId="11" fillId="12" borderId="39" xfId="0" applyFont="1" applyFill="1" applyBorder="1"/>
    <xf numFmtId="0" fontId="11" fillId="8" borderId="5" xfId="2" applyFont="1" applyFill="1" applyBorder="1" applyAlignment="1" applyProtection="1">
      <alignment horizontal="center" vertical="center"/>
      <protection locked="0"/>
    </xf>
    <xf numFmtId="0" fontId="11" fillId="13" borderId="34" xfId="0" applyFont="1" applyFill="1" applyBorder="1" applyAlignment="1">
      <alignment horizontal="center"/>
    </xf>
    <xf numFmtId="0" fontId="11" fillId="8" borderId="60" xfId="2" applyFont="1" applyFill="1" applyBorder="1" applyAlignment="1" applyProtection="1">
      <alignment horizontal="center" vertical="center"/>
      <protection locked="0"/>
    </xf>
    <xf numFmtId="0" fontId="15" fillId="5" borderId="15" xfId="1" applyFont="1" applyFill="1" applyBorder="1" applyAlignment="1" applyProtection="1">
      <alignment horizontal="right" vertical="center"/>
      <protection hidden="1"/>
    </xf>
    <xf numFmtId="0" fontId="35" fillId="0" borderId="9" xfId="1" applyFont="1" applyBorder="1" applyAlignment="1" applyProtection="1">
      <alignment horizontal="left" vertical="center" wrapText="1" indent="1"/>
      <protection hidden="1"/>
    </xf>
    <xf numFmtId="0" fontId="3" fillId="13" borderId="5" xfId="0" applyFont="1" applyFill="1" applyBorder="1"/>
    <xf numFmtId="170" fontId="5" fillId="15" borderId="0" xfId="0" applyNumberFormat="1" applyFont="1" applyFill="1" applyBorder="1" applyAlignment="1" applyProtection="1">
      <alignment horizontal="center" vertical="center"/>
      <protection hidden="1"/>
    </xf>
    <xf numFmtId="170" fontId="5" fillId="15" borderId="0" xfId="0" applyNumberFormat="1" applyFont="1" applyFill="1" applyAlignment="1" applyProtection="1">
      <alignment horizontal="center" vertical="center"/>
      <protection hidden="1"/>
    </xf>
    <xf numFmtId="0" fontId="11" fillId="5" borderId="121" xfId="0" applyFont="1" applyFill="1" applyBorder="1" applyAlignment="1">
      <alignment vertical="center"/>
    </xf>
    <xf numFmtId="0" fontId="11" fillId="0" borderId="44" xfId="0" applyFont="1" applyFill="1" applyBorder="1"/>
    <xf numFmtId="0" fontId="42" fillId="13" borderId="0" xfId="0" applyFont="1" applyFill="1" applyAlignment="1">
      <alignment vertical="center"/>
    </xf>
    <xf numFmtId="0" fontId="11" fillId="13" borderId="0" xfId="0" applyFont="1" applyFill="1" applyAlignment="1">
      <alignment horizontal="left" vertical="center"/>
    </xf>
    <xf numFmtId="0" fontId="14" fillId="0" borderId="9" xfId="1" applyFont="1" applyBorder="1" applyAlignment="1" applyProtection="1">
      <alignment horizontal="left" vertical="center"/>
      <protection hidden="1"/>
    </xf>
    <xf numFmtId="0" fontId="43" fillId="13" borderId="36" xfId="0" applyFont="1" applyFill="1" applyBorder="1"/>
    <xf numFmtId="0" fontId="11" fillId="0" borderId="0" xfId="0" applyFont="1" applyBorder="1" applyAlignment="1">
      <alignment horizontal="center"/>
    </xf>
    <xf numFmtId="0" fontId="11" fillId="11" borderId="5" xfId="2" applyFont="1" applyFill="1" applyBorder="1" applyAlignment="1" applyProtection="1">
      <alignment horizontal="center" vertical="center"/>
      <protection locked="0"/>
    </xf>
    <xf numFmtId="0" fontId="9" fillId="0" borderId="0" xfId="1" applyFont="1" applyAlignment="1" applyProtection="1">
      <alignment horizontal="left" vertical="center" wrapText="1" indent="1"/>
      <protection hidden="1"/>
    </xf>
    <xf numFmtId="0" fontId="28" fillId="0" borderId="95" xfId="0" applyFont="1" applyBorder="1" applyAlignment="1">
      <alignment horizontal="center"/>
    </xf>
    <xf numFmtId="0" fontId="11" fillId="0" borderId="0" xfId="0" applyFont="1" applyAlignment="1">
      <alignment horizontal="center"/>
    </xf>
    <xf numFmtId="0" fontId="28" fillId="0" borderId="79" xfId="0" applyFont="1" applyBorder="1" applyAlignment="1">
      <alignment horizontal="center"/>
    </xf>
    <xf numFmtId="0" fontId="28" fillId="0" borderId="80" xfId="0" applyFont="1" applyBorder="1" applyAlignment="1">
      <alignment horizontal="center"/>
    </xf>
    <xf numFmtId="0" fontId="28" fillId="0" borderId="95" xfId="0" applyFont="1" applyBorder="1" applyAlignment="1">
      <alignment horizontal="center"/>
    </xf>
    <xf numFmtId="0" fontId="11" fillId="0" borderId="0" xfId="0" applyFont="1" applyAlignment="1">
      <alignment horizontal="center"/>
    </xf>
    <xf numFmtId="0" fontId="11" fillId="11" borderId="5" xfId="2" applyFont="1" applyFill="1" applyBorder="1" applyAlignment="1" applyProtection="1">
      <alignment horizontal="center" vertical="center"/>
      <protection locked="0"/>
    </xf>
    <xf numFmtId="0" fontId="44" fillId="0" borderId="101" xfId="0" applyFont="1" applyBorder="1"/>
    <xf numFmtId="0" fontId="45" fillId="0" borderId="0" xfId="0" applyFont="1"/>
    <xf numFmtId="0" fontId="46" fillId="0" borderId="0" xfId="1" applyFont="1" applyAlignment="1" applyProtection="1">
      <alignment horizontal="left" indent="1"/>
      <protection hidden="1"/>
    </xf>
    <xf numFmtId="0" fontId="5" fillId="0" borderId="85" xfId="0" applyFont="1" applyBorder="1"/>
    <xf numFmtId="0" fontId="5" fillId="13" borderId="5" xfId="0" applyFont="1" applyFill="1" applyBorder="1" applyAlignment="1">
      <alignment vertical="top"/>
    </xf>
    <xf numFmtId="0" fontId="3" fillId="13" borderId="5" xfId="0" applyFont="1" applyFill="1" applyBorder="1" applyAlignment="1">
      <alignment vertical="top" wrapText="1"/>
    </xf>
    <xf numFmtId="0" fontId="47" fillId="0" borderId="0" xfId="1" applyFont="1" applyAlignment="1" applyProtection="1">
      <alignment horizontal="left"/>
      <protection hidden="1"/>
    </xf>
    <xf numFmtId="0" fontId="48" fillId="13" borderId="0" xfId="0" applyFont="1" applyFill="1" applyAlignment="1">
      <alignment horizontal="left"/>
    </xf>
    <xf numFmtId="0" fontId="8" fillId="0" borderId="13" xfId="1" applyFont="1" applyBorder="1" applyAlignment="1" applyProtection="1">
      <alignment horizontal="center" vertical="top"/>
      <protection hidden="1"/>
    </xf>
    <xf numFmtId="0" fontId="1" fillId="0" borderId="37" xfId="1" applyFont="1" applyBorder="1" applyAlignment="1" applyProtection="1">
      <alignment vertical="top"/>
      <protection hidden="1"/>
    </xf>
    <xf numFmtId="0" fontId="49" fillId="0" borderId="15" xfId="1" applyFont="1" applyBorder="1" applyAlignment="1" applyProtection="1">
      <alignment horizontal="left" vertical="center"/>
      <protection hidden="1"/>
    </xf>
    <xf numFmtId="0" fontId="51" fillId="13" borderId="0" xfId="0" applyFont="1" applyFill="1"/>
    <xf numFmtId="0" fontId="50" fillId="0" borderId="0" xfId="1" applyFont="1" applyAlignment="1" applyProtection="1">
      <alignment horizontal="center" vertical="center"/>
      <protection hidden="1"/>
    </xf>
    <xf numFmtId="9" fontId="51" fillId="8" borderId="5" xfId="7" applyNumberFormat="1" applyFont="1" applyFill="1" applyBorder="1"/>
    <xf numFmtId="0" fontId="51" fillId="8" borderId="5" xfId="7" applyNumberFormat="1" applyFont="1" applyFill="1" applyBorder="1"/>
    <xf numFmtId="0" fontId="52" fillId="0" borderId="9" xfId="1" applyFont="1" applyBorder="1" applyAlignment="1" applyProtection="1">
      <alignment horizontal="left" vertical="center" wrapText="1" indent="1"/>
      <protection hidden="1"/>
    </xf>
    <xf numFmtId="0" fontId="52" fillId="13" borderId="9" xfId="1" applyFont="1" applyFill="1" applyBorder="1" applyAlignment="1" applyProtection="1">
      <alignment horizontal="left" vertical="center" wrapText="1" indent="1"/>
      <protection hidden="1"/>
    </xf>
    <xf numFmtId="0" fontId="53" fillId="5" borderId="15" xfId="1" applyFont="1" applyFill="1" applyBorder="1" applyAlignment="1" applyProtection="1">
      <alignment horizontal="left"/>
      <protection hidden="1"/>
    </xf>
    <xf numFmtId="0" fontId="51" fillId="13" borderId="15" xfId="0" applyFont="1" applyFill="1" applyBorder="1"/>
    <xf numFmtId="0" fontId="51" fillId="0" borderId="0" xfId="0" applyFont="1"/>
    <xf numFmtId="0" fontId="51" fillId="8" borderId="60" xfId="2" applyFont="1" applyFill="1" applyBorder="1" applyAlignment="1" applyProtection="1">
      <alignment horizontal="center" vertical="center"/>
      <protection locked="0"/>
    </xf>
    <xf numFmtId="0" fontId="51" fillId="5" borderId="0" xfId="0" applyFont="1" applyFill="1" applyAlignment="1">
      <alignment vertical="center"/>
    </xf>
    <xf numFmtId="9" fontId="51" fillId="8" borderId="5" xfId="6" applyFont="1" applyFill="1" applyBorder="1" applyAlignment="1">
      <alignment horizontal="center"/>
    </xf>
    <xf numFmtId="0" fontId="28" fillId="0" borderId="0" xfId="1" applyFont="1" applyBorder="1" applyAlignment="1" applyProtection="1">
      <alignment horizontal="center" vertical="center"/>
      <protection hidden="1"/>
    </xf>
    <xf numFmtId="0" fontId="11" fillId="11" borderId="60" xfId="2" applyFont="1" applyFill="1" applyBorder="1" applyAlignment="1" applyProtection="1">
      <alignment horizontal="center" vertical="center"/>
      <protection locked="0"/>
    </xf>
    <xf numFmtId="0" fontId="3" fillId="8" borderId="5" xfId="7" applyNumberFormat="1" applyFont="1" applyFill="1" applyBorder="1"/>
    <xf numFmtId="0" fontId="3" fillId="0" borderId="5" xfId="0" applyFont="1" applyBorder="1" applyAlignment="1">
      <alignment horizontal="center"/>
    </xf>
    <xf numFmtId="170" fontId="6" fillId="23" borderId="35" xfId="0" applyNumberFormat="1" applyFont="1" applyFill="1" applyBorder="1" applyAlignment="1" applyProtection="1">
      <alignment horizontal="center" vertical="center"/>
      <protection hidden="1"/>
    </xf>
    <xf numFmtId="0" fontId="28" fillId="0" borderId="95" xfId="0" applyFont="1" applyBorder="1" applyAlignment="1">
      <alignment horizontal="center"/>
    </xf>
    <xf numFmtId="0" fontId="11" fillId="0" borderId="0" xfId="0" applyFont="1" applyAlignment="1">
      <alignment horizontal="center"/>
    </xf>
    <xf numFmtId="0" fontId="11" fillId="11" borderId="5" xfId="2" applyFont="1" applyFill="1" applyBorder="1" applyAlignment="1" applyProtection="1">
      <alignment horizontal="center" vertical="center"/>
      <protection locked="0"/>
    </xf>
    <xf numFmtId="0" fontId="29" fillId="0" borderId="115" xfId="0" applyFont="1" applyFill="1" applyBorder="1"/>
    <xf numFmtId="0" fontId="11" fillId="11" borderId="5" xfId="2" applyFont="1" applyFill="1" applyBorder="1" applyAlignment="1" applyProtection="1">
      <alignment horizontal="center" vertical="center"/>
      <protection locked="0"/>
    </xf>
    <xf numFmtId="0" fontId="11" fillId="11" borderId="5" xfId="2" applyFont="1" applyFill="1" applyBorder="1" applyAlignment="1" applyProtection="1">
      <alignment horizontal="center" vertical="center"/>
      <protection locked="0"/>
    </xf>
    <xf numFmtId="0" fontId="5" fillId="0" borderId="82" xfId="0" applyFont="1" applyBorder="1"/>
    <xf numFmtId="0" fontId="3" fillId="0" borderId="79" xfId="0" applyFont="1" applyBorder="1"/>
    <xf numFmtId="0" fontId="3" fillId="0" borderId="81" xfId="0" applyFont="1" applyBorder="1"/>
    <xf numFmtId="0" fontId="5" fillId="0" borderId="104" xfId="0" applyFont="1" applyBorder="1"/>
    <xf numFmtId="0" fontId="5" fillId="0" borderId="84" xfId="0" applyFont="1" applyBorder="1"/>
    <xf numFmtId="0" fontId="5" fillId="0" borderId="101" xfId="0" applyFont="1" applyBorder="1"/>
    <xf numFmtId="0" fontId="5" fillId="0" borderId="105" xfId="0" applyFont="1" applyBorder="1"/>
    <xf numFmtId="0" fontId="5" fillId="0" borderId="17" xfId="0" applyFont="1" applyBorder="1"/>
    <xf numFmtId="0" fontId="5" fillId="0" borderId="19" xfId="0" applyFont="1" applyFill="1" applyBorder="1"/>
    <xf numFmtId="0" fontId="3" fillId="0" borderId="44" xfId="0" applyFont="1" applyBorder="1"/>
    <xf numFmtId="0" fontId="3" fillId="13" borderId="110" xfId="0" applyFont="1" applyFill="1" applyBorder="1" applyAlignment="1">
      <alignment horizontal="center" vertical="center" wrapText="1"/>
    </xf>
    <xf numFmtId="0" fontId="3" fillId="14" borderId="5" xfId="0" applyFont="1" applyFill="1" applyBorder="1"/>
    <xf numFmtId="0" fontId="3" fillId="0" borderId="0" xfId="0" applyFont="1" applyAlignment="1">
      <alignment vertical="center" wrapText="1"/>
    </xf>
    <xf numFmtId="0" fontId="3" fillId="0" borderId="117" xfId="0" applyFont="1" applyBorder="1" applyAlignment="1">
      <alignment vertical="center" wrapText="1"/>
    </xf>
    <xf numFmtId="0" fontId="3" fillId="0" borderId="118" xfId="0" applyFont="1" applyBorder="1" applyAlignment="1">
      <alignment vertical="center" wrapText="1"/>
    </xf>
    <xf numFmtId="14" fontId="3" fillId="0" borderId="0" xfId="0" applyNumberFormat="1" applyFont="1" applyAlignment="1">
      <alignment vertical="center" wrapText="1"/>
    </xf>
    <xf numFmtId="0" fontId="3" fillId="0" borderId="55" xfId="0" applyFont="1" applyBorder="1" applyAlignment="1">
      <alignment vertical="center" wrapText="1"/>
    </xf>
    <xf numFmtId="43" fontId="3" fillId="0" borderId="118" xfId="11" applyFont="1" applyBorder="1" applyAlignment="1">
      <alignment vertical="center" wrapText="1"/>
    </xf>
    <xf numFmtId="0" fontId="3" fillId="0" borderId="0" xfId="0" applyNumberFormat="1" applyFont="1"/>
    <xf numFmtId="0" fontId="3" fillId="8" borderId="5" xfId="2" applyNumberFormat="1" applyFont="1" applyFill="1" applyBorder="1" applyAlignment="1" applyProtection="1">
      <alignment horizontal="center" vertical="center"/>
      <protection locked="0"/>
    </xf>
    <xf numFmtId="0" fontId="3" fillId="8" borderId="60" xfId="2" applyFont="1" applyFill="1" applyBorder="1" applyAlignment="1" applyProtection="1">
      <alignment horizontal="center" vertical="center"/>
      <protection locked="0"/>
    </xf>
    <xf numFmtId="0" fontId="3" fillId="13" borderId="73" xfId="0" applyFont="1" applyFill="1" applyBorder="1"/>
    <xf numFmtId="0" fontId="3" fillId="13" borderId="35" xfId="0" applyFont="1" applyFill="1" applyBorder="1"/>
    <xf numFmtId="164" fontId="11" fillId="14" borderId="5" xfId="7" applyNumberFormat="1" applyFont="1" applyFill="1" applyBorder="1"/>
    <xf numFmtId="164" fontId="3" fillId="20" borderId="68" xfId="7" applyNumberFormat="1" applyFont="1" applyFill="1" applyBorder="1"/>
    <xf numFmtId="43" fontId="3" fillId="20" borderId="68" xfId="7" applyNumberFormat="1" applyFont="1" applyFill="1" applyBorder="1"/>
    <xf numFmtId="0" fontId="28" fillId="0" borderId="111" xfId="0" applyFont="1" applyBorder="1" applyAlignment="1">
      <alignment vertical="center" wrapText="1"/>
    </xf>
    <xf numFmtId="0" fontId="28" fillId="0" borderId="77" xfId="0" applyFont="1" applyBorder="1" applyAlignment="1">
      <alignment vertical="center"/>
    </xf>
    <xf numFmtId="0" fontId="28" fillId="0" borderId="77" xfId="0" applyFont="1" applyBorder="1" applyAlignment="1">
      <alignment horizontal="center" vertical="center" wrapText="1"/>
    </xf>
    <xf numFmtId="0" fontId="28" fillId="0" borderId="77" xfId="0" applyFont="1" applyBorder="1" applyAlignment="1">
      <alignment horizontal="center" vertical="center"/>
    </xf>
    <xf numFmtId="0" fontId="14" fillId="13" borderId="5" xfId="0" applyFont="1" applyFill="1" applyBorder="1" applyAlignment="1">
      <alignment horizontal="center" vertical="center"/>
    </xf>
    <xf numFmtId="0" fontId="14" fillId="5" borderId="15" xfId="1" applyFont="1" applyFill="1" applyBorder="1" applyAlignment="1" applyProtection="1">
      <alignment horizontal="left"/>
      <protection hidden="1"/>
    </xf>
    <xf numFmtId="0" fontId="0" fillId="0" borderId="0" xfId="0" applyFont="1"/>
    <xf numFmtId="0" fontId="11" fillId="20" borderId="5" xfId="7" applyNumberFormat="1" applyFont="1" applyFill="1" applyBorder="1"/>
    <xf numFmtId="0" fontId="18" fillId="0" borderId="0" xfId="0" applyFont="1"/>
    <xf numFmtId="0" fontId="11" fillId="20" borderId="69" xfId="7" applyNumberFormat="1" applyFont="1" applyFill="1" applyBorder="1"/>
    <xf numFmtId="0" fontId="11" fillId="20" borderId="68" xfId="7" applyNumberFormat="1" applyFont="1" applyFill="1" applyBorder="1"/>
    <xf numFmtId="0" fontId="11" fillId="14" borderId="68" xfId="7" applyNumberFormat="1" applyFont="1" applyFill="1" applyBorder="1"/>
    <xf numFmtId="0" fontId="54" fillId="5" borderId="15" xfId="1" applyFont="1" applyFill="1" applyBorder="1" applyAlignment="1" applyProtection="1">
      <alignment horizontal="left"/>
      <protection hidden="1"/>
    </xf>
    <xf numFmtId="0" fontId="11" fillId="20" borderId="46" xfId="0" applyFont="1" applyFill="1" applyBorder="1"/>
    <xf numFmtId="0" fontId="55" fillId="0" borderId="0" xfId="0" applyFont="1"/>
    <xf numFmtId="0" fontId="3" fillId="11" borderId="5" xfId="2" applyNumberFormat="1" applyFont="1" applyFill="1" applyBorder="1" applyAlignment="1" applyProtection="1">
      <alignment horizontal="center" vertical="center"/>
      <protection locked="0"/>
    </xf>
    <xf numFmtId="0" fontId="3" fillId="8" borderId="60" xfId="2" applyNumberFormat="1" applyFont="1" applyFill="1" applyBorder="1" applyAlignment="1" applyProtection="1">
      <alignment horizontal="center" vertical="center"/>
      <protection locked="0"/>
    </xf>
    <xf numFmtId="0" fontId="5" fillId="5" borderId="15" xfId="1" applyFont="1" applyFill="1" applyBorder="1" applyAlignment="1" applyProtection="1">
      <alignment horizontal="left"/>
      <protection hidden="1"/>
    </xf>
    <xf numFmtId="0" fontId="3" fillId="0" borderId="9" xfId="0" applyFont="1" applyBorder="1"/>
    <xf numFmtId="0" fontId="3" fillId="19" borderId="5" xfId="0" applyFont="1" applyFill="1" applyBorder="1"/>
    <xf numFmtId="0" fontId="56" fillId="0" borderId="0" xfId="0" applyFont="1"/>
    <xf numFmtId="0" fontId="3" fillId="14" borderId="68" xfId="0" applyFont="1" applyFill="1" applyBorder="1"/>
    <xf numFmtId="0" fontId="3" fillId="5" borderId="75" xfId="0" applyFont="1" applyFill="1" applyBorder="1" applyAlignment="1">
      <alignment vertical="center"/>
    </xf>
    <xf numFmtId="0" fontId="3" fillId="8" borderId="46" xfId="7" applyNumberFormat="1" applyFont="1" applyFill="1" applyBorder="1"/>
    <xf numFmtId="0" fontId="3" fillId="5" borderId="0" xfId="0" applyFont="1" applyFill="1" applyAlignment="1">
      <alignment vertical="center"/>
    </xf>
    <xf numFmtId="0" fontId="34" fillId="0" borderId="9" xfId="1" applyFont="1" applyBorder="1" applyAlignment="1" applyProtection="1">
      <alignment horizontal="left" vertical="center" wrapText="1" indent="1"/>
      <protection hidden="1"/>
    </xf>
    <xf numFmtId="0" fontId="3" fillId="0" borderId="15" xfId="0" applyFont="1" applyBorder="1"/>
    <xf numFmtId="0" fontId="1" fillId="14" borderId="68" xfId="0" applyFont="1" applyFill="1" applyBorder="1"/>
    <xf numFmtId="0" fontId="1" fillId="14" borderId="5" xfId="0" applyFont="1" applyFill="1" applyBorder="1"/>
    <xf numFmtId="0" fontId="3" fillId="0" borderId="0" xfId="7" applyNumberFormat="1" applyFont="1"/>
    <xf numFmtId="0" fontId="3" fillId="5" borderId="9" xfId="0" applyFont="1" applyFill="1" applyBorder="1" applyAlignment="1">
      <alignment vertical="center"/>
    </xf>
    <xf numFmtId="0" fontId="3" fillId="14" borderId="46" xfId="0" applyFont="1" applyFill="1" applyBorder="1"/>
    <xf numFmtId="0" fontId="27" fillId="5" borderId="15" xfId="1" applyFont="1" applyFill="1" applyBorder="1" applyAlignment="1" applyProtection="1">
      <alignment horizontal="right" vertical="center"/>
      <protection hidden="1"/>
    </xf>
    <xf numFmtId="0" fontId="34" fillId="13" borderId="9" xfId="1" applyFont="1" applyFill="1" applyBorder="1" applyAlignment="1" applyProtection="1">
      <alignment horizontal="left" vertical="center" wrapText="1" indent="1"/>
      <protection hidden="1"/>
    </xf>
    <xf numFmtId="9" fontId="3" fillId="8" borderId="5" xfId="6" applyFont="1" applyFill="1" applyBorder="1" applyAlignment="1">
      <alignment horizontal="center"/>
    </xf>
    <xf numFmtId="0" fontId="57" fillId="13" borderId="0" xfId="0" applyFont="1" applyFill="1"/>
    <xf numFmtId="0" fontId="38" fillId="24" borderId="5" xfId="0" applyFont="1" applyFill="1" applyBorder="1"/>
    <xf numFmtId="0" fontId="38" fillId="25" borderId="5" xfId="0" applyFont="1" applyFill="1" applyBorder="1"/>
    <xf numFmtId="0" fontId="11" fillId="26" borderId="5" xfId="0" applyFont="1" applyFill="1" applyBorder="1"/>
    <xf numFmtId="0" fontId="38" fillId="24" borderId="5" xfId="0" applyFont="1" applyFill="1" applyBorder="1" applyAlignment="1">
      <alignment horizontal="center"/>
    </xf>
    <xf numFmtId="0" fontId="36" fillId="24" borderId="5" xfId="0" applyFont="1" applyFill="1" applyBorder="1"/>
    <xf numFmtId="0" fontId="38" fillId="27" borderId="5" xfId="0" applyNumberFormat="1" applyFont="1" applyFill="1" applyBorder="1"/>
    <xf numFmtId="0" fontId="38" fillId="27" borderId="5" xfId="0" applyFont="1" applyFill="1" applyBorder="1"/>
    <xf numFmtId="0" fontId="8" fillId="10" borderId="0" xfId="1" applyFont="1" applyFill="1" applyAlignment="1" applyProtection="1">
      <alignment horizontal="left" vertical="center" wrapText="1"/>
      <protection hidden="1"/>
    </xf>
    <xf numFmtId="0" fontId="8" fillId="9" borderId="0" xfId="1" applyFont="1" applyFill="1" applyAlignment="1" applyProtection="1">
      <alignment horizontal="left" vertical="center" wrapText="1"/>
      <protection hidden="1"/>
    </xf>
    <xf numFmtId="0" fontId="1" fillId="9" borderId="0" xfId="1" applyFont="1" applyFill="1" applyAlignment="1" applyProtection="1">
      <alignment horizontal="left" vertical="top" wrapText="1"/>
      <protection hidden="1"/>
    </xf>
    <xf numFmtId="0" fontId="9" fillId="0" borderId="51" xfId="1" applyFont="1" applyBorder="1" applyAlignment="1" applyProtection="1">
      <alignment horizontal="left" vertical="center" wrapText="1" indent="1"/>
      <protection hidden="1"/>
    </xf>
    <xf numFmtId="0" fontId="9" fillId="0" borderId="0" xfId="1" applyFont="1" applyBorder="1" applyAlignment="1" applyProtection="1">
      <alignment horizontal="left" vertical="center" wrapText="1" indent="1"/>
      <protection hidden="1"/>
    </xf>
    <xf numFmtId="14" fontId="28" fillId="0" borderId="89" xfId="0" applyNumberFormat="1" applyFont="1" applyBorder="1" applyAlignment="1">
      <alignment horizontal="center" vertical="center" wrapText="1"/>
    </xf>
    <xf numFmtId="14" fontId="28" fillId="0" borderId="90" xfId="0" applyNumberFormat="1" applyFont="1" applyBorder="1" applyAlignment="1">
      <alignment horizontal="center" vertical="center" wrapText="1"/>
    </xf>
    <xf numFmtId="14" fontId="28" fillId="0" borderId="91" xfId="0" applyNumberFormat="1" applyFont="1" applyBorder="1" applyAlignment="1">
      <alignment horizontal="center" vertical="center" wrapText="1"/>
    </xf>
    <xf numFmtId="0" fontId="28" fillId="0" borderId="89" xfId="2" applyFont="1" applyBorder="1" applyAlignment="1" applyProtection="1">
      <alignment horizontal="center" vertical="center" wrapText="1"/>
      <protection locked="0"/>
    </xf>
    <xf numFmtId="0" fontId="28" fillId="0" borderId="90" xfId="2" applyFont="1" applyBorder="1" applyAlignment="1" applyProtection="1">
      <alignment horizontal="center" vertical="center" wrapText="1"/>
      <protection locked="0"/>
    </xf>
    <xf numFmtId="0" fontId="28" fillId="0" borderId="91" xfId="2" applyFont="1" applyBorder="1" applyAlignment="1" applyProtection="1">
      <alignment horizontal="center" vertical="center" wrapText="1"/>
      <protection locked="0"/>
    </xf>
    <xf numFmtId="0" fontId="28" fillId="0" borderId="89" xfId="2" applyFont="1" applyBorder="1" applyAlignment="1" applyProtection="1">
      <alignment horizontal="center" vertical="center"/>
      <protection locked="0"/>
    </xf>
    <xf numFmtId="0" fontId="28" fillId="0" borderId="90" xfId="2" applyFont="1" applyBorder="1" applyAlignment="1" applyProtection="1">
      <alignment horizontal="center" vertical="center"/>
      <protection locked="0"/>
    </xf>
    <xf numFmtId="0" fontId="28" fillId="0" borderId="91" xfId="2" applyFont="1" applyBorder="1" applyAlignment="1" applyProtection="1">
      <alignment horizontal="center" vertical="center"/>
      <protection locked="0"/>
    </xf>
    <xf numFmtId="0" fontId="28" fillId="0" borderId="89" xfId="0" applyFont="1" applyBorder="1" applyAlignment="1">
      <alignment horizontal="center"/>
    </xf>
    <xf numFmtId="0" fontId="28" fillId="0" borderId="90" xfId="0" applyFont="1" applyBorder="1" applyAlignment="1">
      <alignment horizontal="center"/>
    </xf>
    <xf numFmtId="0" fontId="28" fillId="0" borderId="91" xfId="0" applyFont="1" applyBorder="1" applyAlignment="1">
      <alignment horizontal="center"/>
    </xf>
    <xf numFmtId="0" fontId="11" fillId="11" borderId="49" xfId="2" applyFont="1" applyFill="1" applyBorder="1" applyAlignment="1" applyProtection="1">
      <alignment horizontal="center" vertical="center"/>
      <protection locked="0"/>
    </xf>
    <xf numFmtId="0" fontId="11" fillId="11" borderId="40" xfId="2" applyFont="1" applyFill="1" applyBorder="1" applyAlignment="1" applyProtection="1">
      <alignment horizontal="center" vertical="center"/>
      <protection locked="0"/>
    </xf>
    <xf numFmtId="0" fontId="11" fillId="11" borderId="50" xfId="2" applyFont="1" applyFill="1" applyBorder="1" applyAlignment="1" applyProtection="1">
      <alignment horizontal="center" vertical="center"/>
      <protection locked="0"/>
    </xf>
    <xf numFmtId="0" fontId="11" fillId="11" borderId="51" xfId="2" applyFont="1" applyFill="1" applyBorder="1" applyAlignment="1" applyProtection="1">
      <alignment horizontal="center" vertical="center"/>
      <protection locked="0"/>
    </xf>
    <xf numFmtId="0" fontId="11" fillId="11" borderId="0" xfId="2" applyFont="1" applyFill="1" applyAlignment="1" applyProtection="1">
      <alignment horizontal="center" vertical="center"/>
      <protection locked="0"/>
    </xf>
    <xf numFmtId="0" fontId="11" fillId="11" borderId="52" xfId="2" applyFont="1" applyFill="1" applyBorder="1" applyAlignment="1" applyProtection="1">
      <alignment horizontal="center" vertical="center"/>
      <protection locked="0"/>
    </xf>
    <xf numFmtId="0" fontId="11" fillId="11" borderId="53" xfId="2" applyFont="1" applyFill="1" applyBorder="1" applyAlignment="1" applyProtection="1">
      <alignment horizontal="center" vertical="center"/>
      <protection locked="0"/>
    </xf>
    <xf numFmtId="0" fontId="11" fillId="11" borderId="41" xfId="2" applyFont="1" applyFill="1" applyBorder="1" applyAlignment="1" applyProtection="1">
      <alignment horizontal="center" vertical="center"/>
      <protection locked="0"/>
    </xf>
    <xf numFmtId="0" fontId="11" fillId="11" borderId="54" xfId="2" applyFont="1" applyFill="1" applyBorder="1" applyAlignment="1" applyProtection="1">
      <alignment horizontal="center" vertical="center"/>
      <protection locked="0"/>
    </xf>
    <xf numFmtId="14" fontId="36" fillId="24" borderId="83" xfId="0" applyNumberFormat="1" applyFont="1" applyFill="1" applyBorder="1" applyAlignment="1">
      <alignment horizontal="center" vertical="center"/>
    </xf>
    <xf numFmtId="0" fontId="36" fillId="24" borderId="79" xfId="0" applyFont="1" applyFill="1" applyBorder="1" applyAlignment="1">
      <alignment horizontal="center" vertical="center"/>
    </xf>
    <xf numFmtId="0" fontId="36" fillId="24" borderId="0" xfId="0" applyFont="1" applyFill="1" applyBorder="1" applyAlignment="1">
      <alignment horizontal="center" vertical="center"/>
    </xf>
    <xf numFmtId="0" fontId="36" fillId="24" borderId="80" xfId="0" applyFont="1" applyFill="1" applyBorder="1" applyAlignment="1">
      <alignment horizontal="center" vertical="center"/>
    </xf>
    <xf numFmtId="14" fontId="36" fillId="24" borderId="82" xfId="0" applyNumberFormat="1" applyFont="1" applyFill="1" applyBorder="1" applyAlignment="1">
      <alignment horizontal="center" vertical="center"/>
    </xf>
    <xf numFmtId="0" fontId="36" fillId="24" borderId="84" xfId="0" applyFont="1" applyFill="1" applyBorder="1" applyAlignment="1">
      <alignment horizontal="center" vertical="center"/>
    </xf>
    <xf numFmtId="14" fontId="28" fillId="0" borderId="82" xfId="0" applyNumberFormat="1" applyFont="1" applyBorder="1" applyAlignment="1">
      <alignment horizontal="center" vertical="center" wrapText="1"/>
    </xf>
    <xf numFmtId="0" fontId="28" fillId="0" borderId="79" xfId="0" applyFont="1" applyBorder="1" applyAlignment="1">
      <alignment horizontal="center" vertical="center" wrapText="1"/>
    </xf>
    <xf numFmtId="0" fontId="28" fillId="0" borderId="84" xfId="0" applyFont="1" applyBorder="1" applyAlignment="1">
      <alignment horizontal="center" vertical="center" wrapText="1"/>
    </xf>
    <xf numFmtId="0" fontId="28" fillId="0" borderId="80" xfId="0" applyFont="1" applyBorder="1" applyAlignment="1">
      <alignment horizontal="center" vertical="center" wrapText="1"/>
    </xf>
    <xf numFmtId="0" fontId="28" fillId="0" borderId="82" xfId="1" applyFont="1" applyBorder="1" applyAlignment="1" applyProtection="1">
      <alignment horizontal="center" vertical="center"/>
      <protection hidden="1"/>
    </xf>
    <xf numFmtId="0" fontId="28" fillId="0" borderId="84" xfId="1" applyFont="1" applyBorder="1" applyAlignment="1" applyProtection="1">
      <alignment horizontal="center" vertical="center"/>
      <protection hidden="1"/>
    </xf>
    <xf numFmtId="0" fontId="28" fillId="0" borderId="85" xfId="1" applyFont="1" applyBorder="1" applyAlignment="1" applyProtection="1">
      <alignment horizontal="center" vertical="center"/>
      <protection hidden="1"/>
    </xf>
    <xf numFmtId="0" fontId="11" fillId="11" borderId="0" xfId="2" applyFont="1" applyFill="1" applyBorder="1" applyAlignment="1" applyProtection="1">
      <alignment horizontal="center" vertical="center"/>
      <protection locked="0"/>
    </xf>
    <xf numFmtId="0" fontId="28" fillId="0" borderId="89" xfId="1" applyFont="1" applyBorder="1" applyAlignment="1" applyProtection="1">
      <alignment horizontal="center" vertical="center"/>
      <protection hidden="1"/>
    </xf>
    <xf numFmtId="0" fontId="28" fillId="0" borderId="90" xfId="1" applyFont="1" applyBorder="1" applyAlignment="1" applyProtection="1">
      <alignment horizontal="center" vertical="center"/>
      <protection hidden="1"/>
    </xf>
    <xf numFmtId="0" fontId="28" fillId="0" borderId="91" xfId="1" applyFont="1" applyBorder="1" applyAlignment="1" applyProtection="1">
      <alignment horizontal="center" vertical="center"/>
      <protection hidden="1"/>
    </xf>
    <xf numFmtId="14" fontId="28" fillId="0" borderId="82" xfId="0" applyNumberFormat="1" applyFont="1" applyBorder="1" applyAlignment="1">
      <alignment horizontal="center" vertical="center"/>
    </xf>
    <xf numFmtId="0" fontId="28" fillId="0" borderId="79" xfId="0" applyFont="1" applyBorder="1" applyAlignment="1">
      <alignment horizontal="center" vertical="center"/>
    </xf>
    <xf numFmtId="0" fontId="28" fillId="0" borderId="84" xfId="0" applyFont="1" applyBorder="1" applyAlignment="1">
      <alignment horizontal="center" vertical="center"/>
    </xf>
    <xf numFmtId="0" fontId="28" fillId="0" borderId="80" xfId="0" applyFont="1" applyBorder="1" applyAlignment="1">
      <alignment horizontal="center" vertical="center"/>
    </xf>
    <xf numFmtId="0" fontId="28" fillId="0" borderId="96" xfId="2" applyFont="1" applyBorder="1" applyAlignment="1" applyProtection="1">
      <alignment horizontal="center" vertical="center" wrapText="1"/>
      <protection locked="0"/>
    </xf>
    <xf numFmtId="0" fontId="28" fillId="0" borderId="97" xfId="2" applyFont="1" applyBorder="1" applyAlignment="1" applyProtection="1">
      <alignment horizontal="center" vertical="center" wrapText="1"/>
      <protection locked="0"/>
    </xf>
    <xf numFmtId="0" fontId="28" fillId="0" borderId="98" xfId="2" applyFont="1" applyBorder="1" applyAlignment="1" applyProtection="1">
      <alignment horizontal="center" vertical="center" wrapText="1"/>
      <protection locked="0"/>
    </xf>
    <xf numFmtId="0" fontId="28" fillId="0" borderId="96" xfId="2" applyFont="1" applyBorder="1" applyAlignment="1" applyProtection="1">
      <alignment horizontal="center" vertical="center"/>
      <protection locked="0"/>
    </xf>
    <xf numFmtId="0" fontId="28" fillId="0" borderId="97" xfId="2" applyFont="1" applyBorder="1" applyAlignment="1" applyProtection="1">
      <alignment horizontal="center" vertical="center"/>
      <protection locked="0"/>
    </xf>
    <xf numFmtId="0" fontId="28" fillId="0" borderId="98" xfId="2" applyFont="1" applyBorder="1" applyAlignment="1" applyProtection="1">
      <alignment horizontal="center" vertical="center"/>
      <protection locked="0"/>
    </xf>
    <xf numFmtId="0" fontId="11" fillId="22" borderId="61" xfId="2" applyFont="1" applyFill="1" applyBorder="1" applyAlignment="1" applyProtection="1">
      <alignment horizontal="center" vertical="center"/>
      <protection locked="0"/>
    </xf>
    <xf numFmtId="0" fontId="11" fillId="11" borderId="38" xfId="2" applyFont="1" applyFill="1" applyBorder="1" applyAlignment="1" applyProtection="1">
      <alignment horizontal="center" vertical="center"/>
      <protection locked="0"/>
    </xf>
    <xf numFmtId="0" fontId="11" fillId="11" borderId="62" xfId="2" applyFont="1" applyFill="1" applyBorder="1" applyAlignment="1" applyProtection="1">
      <alignment horizontal="center" vertical="center"/>
      <protection locked="0"/>
    </xf>
    <xf numFmtId="0" fontId="11" fillId="11" borderId="63" xfId="2" applyFont="1" applyFill="1" applyBorder="1" applyAlignment="1" applyProtection="1">
      <alignment horizontal="center" vertical="center"/>
      <protection locked="0"/>
    </xf>
    <xf numFmtId="0" fontId="11" fillId="11" borderId="64" xfId="2" applyFont="1" applyFill="1" applyBorder="1" applyAlignment="1" applyProtection="1">
      <alignment horizontal="center" vertical="center"/>
      <protection locked="0"/>
    </xf>
    <xf numFmtId="0" fontId="11" fillId="11" borderId="65" xfId="2" applyFont="1" applyFill="1" applyBorder="1" applyAlignment="1" applyProtection="1">
      <alignment horizontal="center" vertical="center"/>
      <protection locked="0"/>
    </xf>
    <xf numFmtId="0" fontId="11" fillId="11" borderId="66" xfId="2" applyFont="1" applyFill="1" applyBorder="1" applyAlignment="1" applyProtection="1">
      <alignment horizontal="center" vertical="center"/>
      <protection locked="0"/>
    </xf>
    <xf numFmtId="0" fontId="11" fillId="11" borderId="67" xfId="2" applyFont="1" applyFill="1" applyBorder="1" applyAlignment="1" applyProtection="1">
      <alignment horizontal="center" vertical="center"/>
      <protection locked="0"/>
    </xf>
    <xf numFmtId="0" fontId="28" fillId="0" borderId="92" xfId="1" applyFont="1" applyBorder="1" applyAlignment="1" applyProtection="1">
      <alignment horizontal="center" vertical="center"/>
      <protection hidden="1"/>
    </xf>
    <xf numFmtId="0" fontId="28" fillId="0" borderId="99" xfId="1" applyFont="1" applyBorder="1" applyAlignment="1" applyProtection="1">
      <alignment horizontal="center" vertical="center"/>
      <protection hidden="1"/>
    </xf>
    <xf numFmtId="0" fontId="28" fillId="0" borderId="94" xfId="1" applyFont="1" applyBorder="1" applyAlignment="1" applyProtection="1">
      <alignment horizontal="center" vertical="center"/>
      <protection hidden="1"/>
    </xf>
    <xf numFmtId="14" fontId="28" fillId="0" borderId="102" xfId="0" applyNumberFormat="1" applyFont="1" applyBorder="1" applyAlignment="1">
      <alignment horizontal="center" vertical="center"/>
    </xf>
    <xf numFmtId="0" fontId="28" fillId="0" borderId="93" xfId="0" applyFont="1" applyBorder="1" applyAlignment="1">
      <alignment horizontal="center" vertical="center"/>
    </xf>
    <xf numFmtId="0" fontId="28" fillId="0" borderId="39" xfId="0" applyFont="1" applyBorder="1" applyAlignment="1">
      <alignment horizontal="center" vertical="center"/>
    </xf>
    <xf numFmtId="0" fontId="28" fillId="0" borderId="100" xfId="0" applyFont="1" applyBorder="1" applyAlignment="1">
      <alignment horizontal="center" vertical="center"/>
    </xf>
    <xf numFmtId="14" fontId="28" fillId="0" borderId="92" xfId="0" applyNumberFormat="1" applyFont="1" applyBorder="1" applyAlignment="1">
      <alignment horizontal="center" vertical="center"/>
    </xf>
    <xf numFmtId="0" fontId="28" fillId="0" borderId="99" xfId="0" applyFont="1" applyBorder="1" applyAlignment="1">
      <alignment horizontal="center" vertical="center"/>
    </xf>
    <xf numFmtId="14" fontId="28" fillId="0" borderId="92" xfId="0" applyNumberFormat="1" applyFont="1" applyBorder="1" applyAlignment="1">
      <alignment horizontal="center" vertical="center" wrapText="1"/>
    </xf>
    <xf numFmtId="0" fontId="28" fillId="0" borderId="93" xfId="0" applyFont="1" applyBorder="1" applyAlignment="1">
      <alignment horizontal="center" vertical="center" wrapText="1"/>
    </xf>
    <xf numFmtId="0" fontId="28" fillId="0" borderId="99" xfId="0" applyFont="1" applyBorder="1" applyAlignment="1">
      <alignment horizontal="center" vertical="center" wrapText="1"/>
    </xf>
    <xf numFmtId="0" fontId="28" fillId="0" borderId="100" xfId="0" applyFont="1" applyBorder="1" applyAlignment="1">
      <alignment horizontal="center" vertical="center" wrapText="1"/>
    </xf>
    <xf numFmtId="0" fontId="11" fillId="11" borderId="5" xfId="2" applyFont="1" applyFill="1" applyBorder="1" applyAlignment="1" applyProtection="1">
      <alignment horizontal="center" vertical="center"/>
      <protection locked="0"/>
    </xf>
    <xf numFmtId="14" fontId="14" fillId="13" borderId="58" xfId="0" applyNumberFormat="1" applyFont="1" applyFill="1" applyBorder="1" applyAlignment="1">
      <alignment horizontal="center"/>
    </xf>
    <xf numFmtId="0" fontId="14" fillId="13" borderId="57" xfId="0" applyFont="1" applyFill="1" applyBorder="1" applyAlignment="1">
      <alignment horizontal="center"/>
    </xf>
    <xf numFmtId="0" fontId="14" fillId="13" borderId="56" xfId="0" applyFont="1" applyFill="1" applyBorder="1" applyAlignment="1">
      <alignment horizontal="center"/>
    </xf>
    <xf numFmtId="0" fontId="28" fillId="0" borderId="89" xfId="2" applyNumberFormat="1" applyFont="1" applyBorder="1" applyAlignment="1" applyProtection="1">
      <alignment horizontal="center" vertical="center"/>
      <protection locked="0"/>
    </xf>
    <xf numFmtId="0" fontId="28" fillId="0" borderId="90" xfId="2" applyNumberFormat="1" applyFont="1" applyBorder="1" applyAlignment="1" applyProtection="1">
      <alignment horizontal="center" vertical="center"/>
      <protection locked="0"/>
    </xf>
    <xf numFmtId="0" fontId="28" fillId="0" borderId="91" xfId="2" applyNumberFormat="1" applyFont="1" applyBorder="1" applyAlignment="1" applyProtection="1">
      <alignment horizontal="center" vertical="center"/>
      <protection locked="0"/>
    </xf>
    <xf numFmtId="0" fontId="28" fillId="0" borderId="82" xfId="0" applyNumberFormat="1" applyFont="1" applyBorder="1" applyAlignment="1">
      <alignment horizontal="center" vertical="center"/>
    </xf>
    <xf numFmtId="0" fontId="28" fillId="0" borderId="79" xfId="0" applyNumberFormat="1" applyFont="1" applyBorder="1" applyAlignment="1">
      <alignment horizontal="center" vertical="center"/>
    </xf>
    <xf numFmtId="0" fontId="28" fillId="0" borderId="84" xfId="0" applyNumberFormat="1" applyFont="1" applyBorder="1" applyAlignment="1">
      <alignment horizontal="center" vertical="center"/>
    </xf>
    <xf numFmtId="0" fontId="28" fillId="0" borderId="80" xfId="0" applyNumberFormat="1" applyFont="1" applyBorder="1" applyAlignment="1">
      <alignment horizontal="center" vertical="center"/>
    </xf>
    <xf numFmtId="0" fontId="14" fillId="13" borderId="58" xfId="0" applyFont="1" applyFill="1" applyBorder="1" applyAlignment="1">
      <alignment horizontal="center"/>
    </xf>
    <xf numFmtId="0" fontId="28" fillId="0" borderId="89" xfId="2" applyNumberFormat="1" applyFont="1" applyBorder="1" applyAlignment="1" applyProtection="1">
      <alignment horizontal="center" vertical="center" wrapText="1"/>
      <protection locked="0"/>
    </xf>
    <xf numFmtId="0" fontId="28" fillId="0" borderId="90" xfId="2" applyNumberFormat="1" applyFont="1" applyBorder="1" applyAlignment="1" applyProtection="1">
      <alignment horizontal="center" vertical="center" wrapText="1"/>
      <protection locked="0"/>
    </xf>
    <xf numFmtId="0" fontId="28" fillId="0" borderId="91" xfId="2" applyNumberFormat="1" applyFont="1" applyBorder="1" applyAlignment="1" applyProtection="1">
      <alignment horizontal="center" vertical="center" wrapText="1"/>
      <protection locked="0"/>
    </xf>
    <xf numFmtId="0" fontId="28" fillId="0" borderId="0" xfId="0" applyNumberFormat="1" applyFont="1" applyBorder="1" applyAlignment="1">
      <alignment horizontal="center" vertical="center"/>
    </xf>
    <xf numFmtId="0" fontId="28" fillId="0" borderId="82" xfId="0" applyFont="1" applyBorder="1" applyAlignment="1">
      <alignment horizontal="center" vertical="center"/>
    </xf>
    <xf numFmtId="14" fontId="28" fillId="0" borderId="79" xfId="0" applyNumberFormat="1" applyFont="1" applyBorder="1" applyAlignment="1">
      <alignment horizontal="center" vertical="center" wrapText="1"/>
    </xf>
    <xf numFmtId="14" fontId="28" fillId="0" borderId="84" xfId="0" applyNumberFormat="1" applyFont="1" applyBorder="1" applyAlignment="1">
      <alignment horizontal="center" vertical="center" wrapText="1"/>
    </xf>
    <xf numFmtId="14" fontId="28" fillId="0" borderId="80" xfId="0" applyNumberFormat="1" applyFont="1" applyBorder="1" applyAlignment="1">
      <alignment horizontal="center" vertical="center" wrapText="1"/>
    </xf>
    <xf numFmtId="0" fontId="28" fillId="0" borderId="92" xfId="0" applyFont="1" applyBorder="1" applyAlignment="1">
      <alignment horizontal="center"/>
    </xf>
    <xf numFmtId="0" fontId="28" fillId="0" borderId="102" xfId="0" applyFont="1" applyBorder="1" applyAlignment="1">
      <alignment horizontal="center"/>
    </xf>
    <xf numFmtId="0" fontId="28" fillId="0" borderId="93" xfId="0" applyFont="1" applyBorder="1" applyAlignment="1">
      <alignment horizontal="center"/>
    </xf>
    <xf numFmtId="0" fontId="14" fillId="0" borderId="0" xfId="0" applyFont="1" applyBorder="1" applyAlignment="1">
      <alignment horizontal="center"/>
    </xf>
    <xf numFmtId="0" fontId="14" fillId="13" borderId="31" xfId="0" applyFont="1" applyFill="1" applyBorder="1" applyAlignment="1">
      <alignment horizontal="center" vertical="center"/>
    </xf>
    <xf numFmtId="0" fontId="14" fillId="13" borderId="120" xfId="0" applyFont="1" applyFill="1" applyBorder="1" applyAlignment="1">
      <alignment horizontal="center" vertical="center"/>
    </xf>
    <xf numFmtId="14" fontId="28" fillId="0" borderId="31" xfId="0" applyNumberFormat="1" applyFont="1" applyBorder="1" applyAlignment="1">
      <alignment horizontal="center" vertical="center" wrapText="1"/>
    </xf>
    <xf numFmtId="14" fontId="28" fillId="0" borderId="30" xfId="0" applyNumberFormat="1" applyFont="1" applyBorder="1" applyAlignment="1">
      <alignment horizontal="center" vertical="center" wrapText="1"/>
    </xf>
    <xf numFmtId="14" fontId="28" fillId="0" borderId="120" xfId="0" applyNumberFormat="1" applyFont="1" applyBorder="1" applyAlignment="1">
      <alignment horizontal="center" vertical="center" wrapText="1"/>
    </xf>
    <xf numFmtId="0" fontId="50" fillId="0" borderId="89" xfId="2" applyFont="1" applyBorder="1" applyAlignment="1" applyProtection="1">
      <alignment horizontal="center" vertical="center"/>
      <protection locked="0"/>
    </xf>
    <xf numFmtId="0" fontId="50" fillId="0" borderId="90" xfId="2" applyFont="1" applyBorder="1" applyAlignment="1" applyProtection="1">
      <alignment horizontal="center" vertical="center"/>
      <protection locked="0"/>
    </xf>
    <xf numFmtId="0" fontId="50" fillId="0" borderId="91" xfId="2" applyFont="1" applyBorder="1" applyAlignment="1" applyProtection="1">
      <alignment horizontal="center" vertical="center"/>
      <protection locked="0"/>
    </xf>
    <xf numFmtId="0" fontId="28" fillId="0" borderId="0" xfId="1" applyFont="1" applyBorder="1" applyAlignment="1" applyProtection="1">
      <alignment horizontal="center" vertical="center"/>
      <protection hidden="1"/>
    </xf>
    <xf numFmtId="0" fontId="50" fillId="0" borderId="86" xfId="2" applyFont="1" applyBorder="1" applyAlignment="1" applyProtection="1">
      <alignment horizontal="center" vertical="center" wrapText="1"/>
      <protection locked="0"/>
    </xf>
    <xf numFmtId="0" fontId="50" fillId="0" borderId="87" xfId="2" applyFont="1" applyBorder="1" applyAlignment="1" applyProtection="1">
      <alignment horizontal="center" vertical="center" wrapText="1"/>
      <protection locked="0"/>
    </xf>
    <xf numFmtId="0" fontId="50" fillId="0" borderId="88" xfId="2" applyFont="1" applyBorder="1" applyAlignment="1" applyProtection="1">
      <alignment horizontal="center" vertical="center" wrapText="1"/>
      <protection locked="0"/>
    </xf>
    <xf numFmtId="14" fontId="28" fillId="0" borderId="30" xfId="0" applyNumberFormat="1" applyFont="1" applyBorder="1" applyAlignment="1">
      <alignment horizontal="center" vertical="center"/>
    </xf>
    <xf numFmtId="14" fontId="28" fillId="0" borderId="120" xfId="0" applyNumberFormat="1" applyFont="1" applyBorder="1" applyAlignment="1">
      <alignment horizontal="center" vertical="center"/>
    </xf>
  </cellXfs>
  <cellStyles count="20">
    <cellStyle name="%" xfId="10" xr:uid="{E013E909-7373-403D-BCF6-7EAAB1CA8156}"/>
    <cellStyle name="Comma 10" xfId="3" xr:uid="{D57B8EB2-8873-478A-965C-76FD57999C0D}"/>
    <cellStyle name="Comma 10 2" xfId="13" xr:uid="{9C51D147-F7D2-4E99-8F5D-A9BB82898756}"/>
    <cellStyle name="Comma 10 2 2" xfId="18" xr:uid="{F7070952-BFEE-4A72-8C3C-68A6D7D263A5}"/>
    <cellStyle name="Comma 10 3" xfId="12" xr:uid="{5AB9B3D6-4C77-404E-87EB-3D44EFEECE48}"/>
    <cellStyle name="Comma 10 3 2" xfId="17" xr:uid="{393002FE-A396-4172-9AE7-42F19C3345B1}"/>
    <cellStyle name="Comma 2" xfId="11" xr:uid="{CD9982FB-E3CD-4AB6-9C72-A8CD955E20A0}"/>
    <cellStyle name="Comma 2 2" xfId="14" xr:uid="{17381B28-F578-4387-984A-51B704E69A2D}"/>
    <cellStyle name="Comma 2 2 2" xfId="19" xr:uid="{C0B51C19-A2BA-4FC6-BD8A-C3E81FE024A3}"/>
    <cellStyle name="Comma 2 3" xfId="16" xr:uid="{A1A363E5-F777-4A2E-A1B7-3104C33CFB6C}"/>
    <cellStyle name="Currency" xfId="7" builtinId="4"/>
    <cellStyle name="Currency 2" xfId="9" xr:uid="{AA052E1D-64C1-4EEA-8C9A-D92191034565}"/>
    <cellStyle name="Currency 3" xfId="15" xr:uid="{DDB124CF-016A-4CFB-A4DD-B4D063C335A6}"/>
    <cellStyle name="EYHeader1" xfId="8" xr:uid="{03338C45-0AB2-4690-9B48-77E443DD272A}"/>
    <cellStyle name="Linked_Input" xfId="4" xr:uid="{11D5BD47-EAB6-4DD3-9A2B-3B08497A0054}"/>
    <cellStyle name="Normal" xfId="0" builtinId="0"/>
    <cellStyle name="Normal 10 3 3" xfId="2" xr:uid="{219ABDAB-ACF2-41AA-8A5E-B8A4184471D1}"/>
    <cellStyle name="Normal 2 2" xfId="5" xr:uid="{C2A173B8-F358-438B-9971-85C11B0FFB3D}"/>
    <cellStyle name="Normal 3 2" xfId="1" xr:uid="{9E013E16-941E-4435-964E-F8294CA92766}"/>
    <cellStyle name="Percent" xfId="6" builtinId="5"/>
  </cellStyles>
  <dxfs count="275">
    <dxf>
      <font>
        <b/>
        <i val="0"/>
        <condense val="0"/>
        <extend val="0"/>
        <color indexed="9"/>
      </font>
      <fill>
        <patternFill>
          <bgColor indexed="57"/>
        </patternFill>
      </fill>
      <border>
        <left/>
        <right/>
        <top/>
        <bottom/>
      </border>
    </dxf>
    <dxf>
      <font>
        <b/>
        <i val="0"/>
        <color theme="0"/>
      </font>
      <fill>
        <patternFill>
          <bgColor rgb="FF307D99"/>
        </patternFill>
      </fill>
      <border>
        <left/>
        <right/>
        <top/>
        <bottom/>
      </border>
    </dxf>
    <dxf>
      <font>
        <b/>
        <i val="0"/>
        <condense val="0"/>
        <extend val="0"/>
        <color indexed="9"/>
      </font>
      <fill>
        <patternFill>
          <bgColor indexed="57"/>
        </patternFill>
      </fill>
      <border>
        <left/>
        <right/>
        <top/>
        <bottom/>
      </border>
    </dxf>
    <dxf>
      <font>
        <b/>
        <i val="0"/>
        <color theme="0"/>
      </font>
      <fill>
        <patternFill>
          <bgColor rgb="FF307D99"/>
        </patternFill>
      </fill>
      <border>
        <left/>
        <right/>
        <top/>
        <bottom/>
      </border>
    </dxf>
    <dxf>
      <font>
        <b/>
        <i val="0"/>
        <condense val="0"/>
        <extend val="0"/>
        <color indexed="9"/>
      </font>
      <fill>
        <patternFill>
          <bgColor indexed="57"/>
        </patternFill>
      </fill>
      <border>
        <left/>
        <right/>
        <top/>
        <bottom/>
      </border>
    </dxf>
    <dxf>
      <font>
        <b/>
        <i val="0"/>
        <color theme="0"/>
      </font>
      <fill>
        <patternFill>
          <bgColor rgb="FF307D99"/>
        </patternFill>
      </fill>
      <border>
        <left/>
        <right/>
        <top/>
        <bottom/>
      </border>
    </dxf>
    <dxf>
      <font>
        <b/>
        <i val="0"/>
        <condense val="0"/>
        <extend val="0"/>
        <color indexed="9"/>
      </font>
      <fill>
        <patternFill>
          <bgColor indexed="57"/>
        </patternFill>
      </fill>
      <border>
        <left/>
        <right/>
        <top/>
        <bottom/>
      </border>
    </dxf>
    <dxf>
      <font>
        <b/>
        <i val="0"/>
        <color theme="0"/>
      </font>
      <fill>
        <patternFill>
          <bgColor rgb="FF307D99"/>
        </patternFill>
      </fill>
      <border>
        <left/>
        <right/>
        <top/>
        <bottom/>
      </border>
    </dxf>
    <dxf>
      <font>
        <b/>
        <i val="0"/>
        <condense val="0"/>
        <extend val="0"/>
        <color indexed="9"/>
      </font>
      <fill>
        <patternFill>
          <bgColor indexed="57"/>
        </patternFill>
      </fill>
      <border>
        <left/>
        <right/>
        <top/>
        <bottom/>
      </border>
    </dxf>
    <dxf>
      <font>
        <b/>
        <i val="0"/>
        <color theme="0"/>
      </font>
      <fill>
        <patternFill>
          <bgColor rgb="FF307D99"/>
        </patternFill>
      </fill>
      <border>
        <left/>
        <right/>
        <top/>
        <bottom/>
      </border>
    </dxf>
    <dxf>
      <font>
        <b/>
        <i val="0"/>
        <condense val="0"/>
        <extend val="0"/>
        <color indexed="9"/>
      </font>
      <fill>
        <patternFill>
          <bgColor indexed="57"/>
        </patternFill>
      </fill>
      <border>
        <left/>
        <right/>
        <top/>
        <bottom/>
      </border>
    </dxf>
    <dxf>
      <font>
        <b/>
        <i val="0"/>
        <color theme="0"/>
      </font>
      <fill>
        <patternFill>
          <bgColor rgb="FF307D99"/>
        </patternFill>
      </fill>
      <border>
        <left/>
        <right/>
        <top/>
        <bottom/>
      </border>
    </dxf>
    <dxf>
      <font>
        <b/>
        <i val="0"/>
        <condense val="0"/>
        <extend val="0"/>
        <color indexed="9"/>
      </font>
      <fill>
        <patternFill>
          <bgColor indexed="57"/>
        </patternFill>
      </fill>
      <border>
        <left/>
        <right/>
        <top/>
        <bottom/>
      </border>
    </dxf>
    <dxf>
      <font>
        <b/>
        <i val="0"/>
        <color theme="0"/>
      </font>
      <fill>
        <patternFill>
          <bgColor rgb="FF307D99"/>
        </patternFill>
      </fill>
      <border>
        <left/>
        <right/>
        <top/>
        <bottom/>
      </border>
    </dxf>
    <dxf>
      <font>
        <b/>
        <i val="0"/>
        <condense val="0"/>
        <extend val="0"/>
        <color indexed="9"/>
      </font>
      <fill>
        <patternFill>
          <bgColor indexed="57"/>
        </patternFill>
      </fill>
      <border>
        <left/>
        <right/>
        <top/>
        <bottom/>
      </border>
    </dxf>
    <dxf>
      <font>
        <b/>
        <i val="0"/>
        <color theme="0"/>
      </font>
      <fill>
        <patternFill>
          <bgColor rgb="FF307D99"/>
        </patternFill>
      </fill>
      <border>
        <left/>
        <right/>
        <top/>
        <bottom/>
      </border>
    </dxf>
    <dxf>
      <font>
        <b/>
        <i val="0"/>
        <condense val="0"/>
        <extend val="0"/>
        <color indexed="9"/>
      </font>
      <fill>
        <patternFill>
          <bgColor indexed="57"/>
        </patternFill>
      </fill>
      <border>
        <left/>
        <right/>
        <top/>
        <bottom/>
      </border>
    </dxf>
    <dxf>
      <font>
        <b/>
        <i val="0"/>
        <color theme="0"/>
      </font>
      <fill>
        <patternFill>
          <bgColor rgb="FF307D99"/>
        </patternFill>
      </fill>
      <border>
        <left/>
        <right/>
        <top/>
        <bottom/>
      </border>
    </dxf>
    <dxf>
      <font>
        <b/>
        <i val="0"/>
        <condense val="0"/>
        <extend val="0"/>
        <color indexed="9"/>
      </font>
      <fill>
        <patternFill>
          <bgColor indexed="57"/>
        </patternFill>
      </fill>
      <border>
        <left/>
        <right/>
        <top/>
        <bottom/>
      </border>
    </dxf>
    <dxf>
      <font>
        <b/>
        <i val="0"/>
        <color theme="0"/>
      </font>
      <fill>
        <patternFill>
          <bgColor rgb="FF307D99"/>
        </patternFill>
      </fill>
      <border>
        <left/>
        <right/>
        <top/>
        <bottom/>
      </border>
    </dxf>
    <dxf>
      <font>
        <b/>
        <i val="0"/>
        <condense val="0"/>
        <extend val="0"/>
        <color indexed="9"/>
      </font>
      <fill>
        <patternFill>
          <bgColor indexed="57"/>
        </patternFill>
      </fill>
      <border>
        <left/>
        <right/>
        <top/>
        <bottom/>
      </border>
    </dxf>
    <dxf>
      <font>
        <b/>
        <i val="0"/>
        <color theme="0"/>
      </font>
      <fill>
        <patternFill>
          <bgColor rgb="FF307D99"/>
        </patternFill>
      </fill>
      <border>
        <left/>
        <right/>
        <top/>
        <bottom/>
      </border>
    </dxf>
    <dxf>
      <font>
        <b/>
        <i val="0"/>
        <condense val="0"/>
        <extend val="0"/>
        <color indexed="9"/>
      </font>
      <fill>
        <patternFill>
          <bgColor indexed="57"/>
        </patternFill>
      </fill>
      <border>
        <left/>
        <right/>
        <top/>
        <bottom/>
      </border>
    </dxf>
    <dxf>
      <font>
        <b/>
        <i val="0"/>
        <color theme="0"/>
      </font>
      <fill>
        <patternFill>
          <bgColor rgb="FF307D99"/>
        </patternFill>
      </fill>
      <border>
        <left/>
        <right/>
        <top/>
        <bottom/>
      </border>
    </dxf>
    <dxf>
      <font>
        <b/>
        <i val="0"/>
        <condense val="0"/>
        <extend val="0"/>
        <color indexed="9"/>
      </font>
      <fill>
        <patternFill>
          <bgColor indexed="57"/>
        </patternFill>
      </fill>
      <border>
        <left/>
        <right/>
        <top/>
        <bottom/>
      </border>
    </dxf>
    <dxf>
      <font>
        <b/>
        <i val="0"/>
        <color theme="0"/>
      </font>
      <fill>
        <patternFill>
          <bgColor rgb="FF307D99"/>
        </patternFill>
      </fill>
      <border>
        <left/>
        <right/>
        <top/>
        <bottom/>
      </border>
    </dxf>
    <dxf>
      <font>
        <b/>
        <i val="0"/>
        <condense val="0"/>
        <extend val="0"/>
        <color indexed="9"/>
      </font>
      <fill>
        <patternFill>
          <bgColor indexed="57"/>
        </patternFill>
      </fill>
      <border>
        <left/>
        <right/>
        <top/>
        <bottom/>
      </border>
    </dxf>
    <dxf>
      <font>
        <b/>
        <i val="0"/>
        <color theme="0"/>
      </font>
      <fill>
        <patternFill>
          <bgColor rgb="FF307D99"/>
        </patternFill>
      </fill>
      <border>
        <left/>
        <right/>
        <top/>
        <bottom/>
      </border>
    </dxf>
    <dxf>
      <font>
        <b/>
        <i val="0"/>
        <condense val="0"/>
        <extend val="0"/>
        <color indexed="9"/>
      </font>
      <fill>
        <patternFill>
          <bgColor indexed="57"/>
        </patternFill>
      </fill>
      <border>
        <left/>
        <right/>
        <top/>
        <bottom/>
      </border>
    </dxf>
    <dxf>
      <font>
        <b/>
        <i val="0"/>
        <color theme="0"/>
      </font>
      <fill>
        <patternFill>
          <bgColor rgb="FF307D99"/>
        </patternFill>
      </fill>
      <border>
        <left/>
        <right/>
        <top/>
        <bottom/>
      </border>
    </dxf>
    <dxf>
      <font>
        <b/>
        <i val="0"/>
        <condense val="0"/>
        <extend val="0"/>
        <color indexed="9"/>
      </font>
      <fill>
        <patternFill>
          <bgColor indexed="57"/>
        </patternFill>
      </fill>
      <border>
        <left/>
        <right/>
        <top/>
        <bottom/>
      </border>
    </dxf>
    <dxf>
      <font>
        <b/>
        <i val="0"/>
        <color theme="0"/>
      </font>
      <fill>
        <patternFill>
          <bgColor rgb="FF307D99"/>
        </patternFill>
      </fill>
      <border>
        <left/>
        <right/>
        <top/>
        <bottom/>
      </border>
    </dxf>
    <dxf>
      <font>
        <b/>
        <i val="0"/>
        <condense val="0"/>
        <extend val="0"/>
        <color indexed="9"/>
      </font>
      <fill>
        <patternFill>
          <bgColor indexed="57"/>
        </patternFill>
      </fill>
      <border>
        <left/>
        <right/>
        <top/>
        <bottom/>
      </border>
    </dxf>
    <dxf>
      <font>
        <b/>
        <i val="0"/>
        <color theme="0"/>
      </font>
      <fill>
        <patternFill>
          <bgColor rgb="FF307D99"/>
        </patternFill>
      </fill>
      <border>
        <left/>
        <right/>
        <top/>
        <bottom/>
      </border>
    </dxf>
    <dxf>
      <font>
        <b/>
        <i val="0"/>
        <condense val="0"/>
        <extend val="0"/>
        <color indexed="9"/>
      </font>
      <fill>
        <patternFill>
          <bgColor indexed="57"/>
        </patternFill>
      </fill>
      <border>
        <left/>
        <right/>
        <top/>
        <bottom/>
      </border>
    </dxf>
    <dxf>
      <font>
        <b/>
        <i val="0"/>
        <color theme="0"/>
      </font>
      <fill>
        <patternFill>
          <bgColor rgb="FF307D99"/>
        </patternFill>
      </fill>
      <border>
        <left/>
        <right/>
        <top/>
        <bottom/>
      </border>
    </dxf>
    <dxf>
      <font>
        <b/>
        <i val="0"/>
        <condense val="0"/>
        <extend val="0"/>
        <color indexed="9"/>
      </font>
      <fill>
        <patternFill>
          <bgColor indexed="57"/>
        </patternFill>
      </fill>
      <border>
        <left/>
        <right/>
        <top/>
        <bottom/>
      </border>
    </dxf>
    <dxf>
      <font>
        <b/>
        <i val="0"/>
        <color theme="0"/>
      </font>
      <fill>
        <patternFill>
          <bgColor rgb="FF307D99"/>
        </patternFill>
      </fill>
      <border>
        <left/>
        <right/>
        <top/>
        <bottom/>
      </border>
    </dxf>
    <dxf>
      <font>
        <b/>
        <i val="0"/>
        <condense val="0"/>
        <extend val="0"/>
        <color indexed="9"/>
      </font>
      <fill>
        <patternFill>
          <bgColor indexed="57"/>
        </patternFill>
      </fill>
      <border>
        <left/>
        <right/>
        <top/>
        <bottom/>
      </border>
    </dxf>
    <dxf>
      <font>
        <b/>
        <i val="0"/>
        <color theme="0"/>
      </font>
      <fill>
        <patternFill>
          <bgColor rgb="FF307D99"/>
        </patternFill>
      </fill>
      <border>
        <left/>
        <right/>
        <top/>
        <bottom/>
      </border>
    </dxf>
    <dxf>
      <font>
        <b/>
        <i val="0"/>
        <condense val="0"/>
        <extend val="0"/>
        <color indexed="9"/>
      </font>
      <fill>
        <patternFill>
          <bgColor indexed="57"/>
        </patternFill>
      </fill>
      <border>
        <left/>
        <right/>
        <top/>
        <bottom/>
      </border>
    </dxf>
    <dxf>
      <font>
        <b/>
        <i val="0"/>
        <color theme="0"/>
      </font>
      <fill>
        <patternFill>
          <bgColor rgb="FF307D99"/>
        </patternFill>
      </fill>
      <border>
        <left/>
        <right/>
        <top/>
        <bottom/>
      </border>
    </dxf>
    <dxf>
      <font>
        <b/>
        <i val="0"/>
        <condense val="0"/>
        <extend val="0"/>
        <color indexed="9"/>
      </font>
      <fill>
        <patternFill>
          <bgColor indexed="57"/>
        </patternFill>
      </fill>
      <border>
        <left/>
        <right/>
        <top/>
        <bottom/>
      </border>
    </dxf>
    <dxf>
      <font>
        <b/>
        <i val="0"/>
        <color theme="0"/>
      </font>
      <fill>
        <patternFill>
          <bgColor rgb="FF307D99"/>
        </patternFill>
      </fill>
      <border>
        <left/>
        <right/>
        <top/>
        <bottom/>
      </border>
    </dxf>
    <dxf>
      <font>
        <b/>
        <i val="0"/>
        <condense val="0"/>
        <extend val="0"/>
        <color indexed="9"/>
      </font>
      <fill>
        <patternFill>
          <bgColor indexed="57"/>
        </patternFill>
      </fill>
      <border>
        <left/>
        <right/>
        <top/>
        <bottom/>
      </border>
    </dxf>
    <dxf>
      <font>
        <b/>
        <i val="0"/>
        <color theme="0"/>
      </font>
      <fill>
        <patternFill>
          <bgColor rgb="FF307D99"/>
        </patternFill>
      </fill>
      <border>
        <left/>
        <right/>
        <top/>
        <bottom/>
      </border>
    </dxf>
    <dxf>
      <font>
        <b/>
        <i val="0"/>
        <condense val="0"/>
        <extend val="0"/>
        <color indexed="9"/>
      </font>
      <fill>
        <patternFill>
          <bgColor indexed="57"/>
        </patternFill>
      </fill>
      <border>
        <left/>
        <right/>
        <top/>
        <bottom/>
      </border>
    </dxf>
    <dxf>
      <font>
        <b/>
        <i val="0"/>
        <color theme="0"/>
      </font>
      <fill>
        <patternFill>
          <bgColor rgb="FF307D99"/>
        </patternFill>
      </fill>
      <border>
        <left/>
        <right/>
        <top/>
        <bottom/>
      </border>
    </dxf>
    <dxf>
      <font>
        <b/>
        <i val="0"/>
        <condense val="0"/>
        <extend val="0"/>
        <color indexed="9"/>
      </font>
      <fill>
        <patternFill>
          <bgColor indexed="57"/>
        </patternFill>
      </fill>
      <border>
        <left/>
        <right/>
        <top/>
        <bottom/>
      </border>
    </dxf>
    <dxf>
      <font>
        <b/>
        <i val="0"/>
        <color theme="0"/>
      </font>
      <fill>
        <patternFill>
          <bgColor rgb="FF307D99"/>
        </patternFill>
      </fill>
      <border>
        <left/>
        <right/>
        <top/>
        <bottom/>
      </border>
    </dxf>
    <dxf>
      <font>
        <b/>
        <i val="0"/>
        <condense val="0"/>
        <extend val="0"/>
        <color indexed="9"/>
      </font>
      <fill>
        <patternFill>
          <bgColor indexed="57"/>
        </patternFill>
      </fill>
      <border>
        <left/>
        <right/>
        <top/>
        <bottom/>
      </border>
    </dxf>
    <dxf>
      <font>
        <b/>
        <i val="0"/>
        <color theme="0"/>
      </font>
      <fill>
        <patternFill>
          <bgColor rgb="FF307D99"/>
        </patternFill>
      </fill>
      <border>
        <left/>
        <right/>
        <top/>
        <bottom/>
      </border>
    </dxf>
    <dxf>
      <font>
        <b/>
        <i val="0"/>
        <condense val="0"/>
        <extend val="0"/>
        <color indexed="9"/>
      </font>
      <fill>
        <patternFill>
          <bgColor indexed="57"/>
        </patternFill>
      </fill>
      <border>
        <left/>
        <right/>
        <top/>
        <bottom/>
      </border>
    </dxf>
    <dxf>
      <font>
        <b/>
        <i val="0"/>
        <color theme="0"/>
      </font>
      <fill>
        <patternFill>
          <bgColor rgb="FF307D99"/>
        </patternFill>
      </fill>
      <border>
        <left/>
        <right/>
        <top/>
        <bottom/>
      </border>
    </dxf>
    <dxf>
      <font>
        <b/>
        <i val="0"/>
        <condense val="0"/>
        <extend val="0"/>
        <color indexed="9"/>
      </font>
      <fill>
        <patternFill>
          <bgColor indexed="57"/>
        </patternFill>
      </fill>
      <border>
        <left/>
        <right/>
        <top/>
        <bottom/>
      </border>
    </dxf>
    <dxf>
      <font>
        <b/>
        <i val="0"/>
        <color theme="0"/>
      </font>
      <fill>
        <patternFill>
          <bgColor rgb="FF307D99"/>
        </patternFill>
      </fill>
      <border>
        <left/>
        <right/>
        <top/>
        <bottom/>
      </border>
    </dxf>
    <dxf>
      <font>
        <b/>
        <i val="0"/>
        <condense val="0"/>
        <extend val="0"/>
        <color indexed="9"/>
      </font>
      <fill>
        <patternFill>
          <bgColor indexed="57"/>
        </patternFill>
      </fill>
      <border>
        <left/>
        <right/>
        <top/>
        <bottom/>
      </border>
    </dxf>
    <dxf>
      <font>
        <b/>
        <i val="0"/>
        <color theme="0"/>
      </font>
      <fill>
        <patternFill>
          <bgColor rgb="FF307D99"/>
        </patternFill>
      </fill>
      <border>
        <left/>
        <right/>
        <top/>
        <bottom/>
      </border>
    </dxf>
    <dxf>
      <font>
        <b/>
        <i val="0"/>
        <condense val="0"/>
        <extend val="0"/>
        <color indexed="9"/>
      </font>
      <fill>
        <patternFill>
          <bgColor indexed="57"/>
        </patternFill>
      </fill>
      <border>
        <left/>
        <right/>
        <top/>
        <bottom/>
      </border>
    </dxf>
    <dxf>
      <font>
        <b/>
        <i val="0"/>
        <color theme="0"/>
      </font>
      <fill>
        <patternFill>
          <bgColor rgb="FF307D99"/>
        </patternFill>
      </fill>
      <border>
        <left/>
        <right/>
        <top/>
        <bottom/>
      </border>
    </dxf>
    <dxf>
      <font>
        <b/>
        <i val="0"/>
        <condense val="0"/>
        <extend val="0"/>
        <color indexed="9"/>
      </font>
      <fill>
        <patternFill>
          <bgColor indexed="57"/>
        </patternFill>
      </fill>
      <border>
        <left/>
        <right/>
        <top/>
        <bottom/>
      </border>
    </dxf>
    <dxf>
      <font>
        <b/>
        <i val="0"/>
        <color theme="0"/>
      </font>
      <fill>
        <patternFill>
          <bgColor rgb="FF307D99"/>
        </patternFill>
      </fill>
      <border>
        <left/>
        <right/>
        <top/>
        <bottom/>
      </border>
    </dxf>
    <dxf>
      <font>
        <b/>
        <i val="0"/>
        <condense val="0"/>
        <extend val="0"/>
        <color indexed="9"/>
      </font>
      <fill>
        <patternFill>
          <bgColor indexed="57"/>
        </patternFill>
      </fill>
      <border>
        <left/>
        <right/>
        <top/>
        <bottom/>
      </border>
    </dxf>
    <dxf>
      <font>
        <b/>
        <i val="0"/>
        <color theme="0"/>
      </font>
      <fill>
        <patternFill>
          <bgColor rgb="FF307D99"/>
        </patternFill>
      </fill>
      <border>
        <left/>
        <right/>
        <top/>
        <bottom/>
      </border>
    </dxf>
    <dxf>
      <font>
        <b/>
        <i val="0"/>
        <condense val="0"/>
        <extend val="0"/>
        <color indexed="9"/>
      </font>
      <fill>
        <patternFill>
          <bgColor indexed="57"/>
        </patternFill>
      </fill>
      <border>
        <left/>
        <right/>
        <top/>
        <bottom/>
      </border>
    </dxf>
    <dxf>
      <font>
        <b/>
        <i val="0"/>
        <color theme="0"/>
      </font>
      <fill>
        <patternFill>
          <bgColor rgb="FF307D99"/>
        </patternFill>
      </fill>
      <border>
        <left/>
        <right/>
        <top/>
        <bottom/>
      </border>
    </dxf>
    <dxf>
      <font>
        <b/>
        <i val="0"/>
        <condense val="0"/>
        <extend val="0"/>
        <color indexed="9"/>
      </font>
      <fill>
        <patternFill>
          <bgColor indexed="57"/>
        </patternFill>
      </fill>
      <border>
        <left/>
        <right/>
        <top/>
        <bottom/>
      </border>
    </dxf>
    <dxf>
      <font>
        <b/>
        <i val="0"/>
        <color theme="0"/>
      </font>
      <fill>
        <patternFill>
          <bgColor rgb="FF307D99"/>
        </patternFill>
      </fill>
      <border>
        <left/>
        <right/>
        <top/>
        <bottom/>
      </border>
    </dxf>
    <dxf>
      <font>
        <b/>
        <i val="0"/>
        <condense val="0"/>
        <extend val="0"/>
        <color indexed="9"/>
      </font>
      <fill>
        <patternFill>
          <bgColor indexed="57"/>
        </patternFill>
      </fill>
      <border>
        <left/>
        <right/>
        <top/>
        <bottom/>
      </border>
    </dxf>
    <dxf>
      <font>
        <b/>
        <i val="0"/>
        <color theme="0"/>
      </font>
      <fill>
        <patternFill>
          <bgColor rgb="FF307D99"/>
        </patternFill>
      </fill>
      <border>
        <left/>
        <right/>
        <top/>
        <bottom/>
      </border>
    </dxf>
    <dxf>
      <font>
        <b/>
        <i val="0"/>
        <condense val="0"/>
        <extend val="0"/>
        <color indexed="9"/>
      </font>
      <fill>
        <patternFill>
          <bgColor indexed="57"/>
        </patternFill>
      </fill>
      <border>
        <left/>
        <right/>
        <top/>
        <bottom/>
      </border>
    </dxf>
    <dxf>
      <font>
        <b/>
        <i val="0"/>
        <color theme="0"/>
      </font>
      <fill>
        <patternFill>
          <bgColor rgb="FF307D99"/>
        </patternFill>
      </fill>
      <border>
        <left/>
        <right/>
        <top/>
        <bottom/>
      </border>
    </dxf>
    <dxf>
      <font>
        <b/>
        <i val="0"/>
        <condense val="0"/>
        <extend val="0"/>
        <color indexed="9"/>
      </font>
      <fill>
        <patternFill>
          <bgColor indexed="57"/>
        </patternFill>
      </fill>
      <border>
        <left/>
        <right/>
        <top/>
        <bottom/>
      </border>
    </dxf>
    <dxf>
      <font>
        <b/>
        <i val="0"/>
        <color theme="0"/>
      </font>
      <fill>
        <patternFill>
          <bgColor rgb="FF307D99"/>
        </patternFill>
      </fill>
      <border>
        <left/>
        <right/>
        <top/>
        <bottom/>
      </border>
    </dxf>
    <dxf>
      <font>
        <b/>
        <i val="0"/>
        <condense val="0"/>
        <extend val="0"/>
        <color indexed="9"/>
      </font>
      <fill>
        <patternFill>
          <bgColor indexed="57"/>
        </patternFill>
      </fill>
      <border>
        <left/>
        <right/>
        <top/>
        <bottom/>
      </border>
    </dxf>
    <dxf>
      <font>
        <b/>
        <i val="0"/>
        <color theme="0"/>
      </font>
      <fill>
        <patternFill>
          <bgColor rgb="FF307D99"/>
        </patternFill>
      </fill>
      <border>
        <left/>
        <right/>
        <top/>
        <bottom/>
      </border>
    </dxf>
    <dxf>
      <font>
        <b/>
        <i val="0"/>
        <condense val="0"/>
        <extend val="0"/>
        <color indexed="9"/>
      </font>
      <fill>
        <patternFill>
          <bgColor indexed="57"/>
        </patternFill>
      </fill>
      <border>
        <left/>
        <right/>
        <top/>
        <bottom/>
      </border>
    </dxf>
    <dxf>
      <font>
        <b/>
        <i val="0"/>
        <color theme="0"/>
      </font>
      <fill>
        <patternFill>
          <bgColor rgb="FF307D99"/>
        </patternFill>
      </fill>
      <border>
        <left/>
        <right/>
        <top/>
        <bottom/>
      </border>
    </dxf>
    <dxf>
      <font>
        <b/>
        <i val="0"/>
        <condense val="0"/>
        <extend val="0"/>
        <color indexed="9"/>
      </font>
      <fill>
        <patternFill>
          <bgColor indexed="57"/>
        </patternFill>
      </fill>
      <border>
        <left/>
        <right/>
        <top/>
        <bottom/>
      </border>
    </dxf>
    <dxf>
      <font>
        <b/>
        <i val="0"/>
        <color theme="0"/>
      </font>
      <fill>
        <patternFill>
          <bgColor rgb="FF307D99"/>
        </patternFill>
      </fill>
      <border>
        <left/>
        <right/>
        <top/>
        <bottom/>
      </border>
    </dxf>
    <dxf>
      <font>
        <b/>
        <i val="0"/>
        <condense val="0"/>
        <extend val="0"/>
        <color indexed="9"/>
      </font>
      <fill>
        <patternFill>
          <bgColor indexed="57"/>
        </patternFill>
      </fill>
      <border>
        <left/>
        <right/>
        <top/>
        <bottom/>
      </border>
    </dxf>
    <dxf>
      <font>
        <b/>
        <i val="0"/>
        <color theme="0"/>
      </font>
      <fill>
        <patternFill>
          <bgColor rgb="FF307D99"/>
        </patternFill>
      </fill>
      <border>
        <left/>
        <right/>
        <top/>
        <bottom/>
      </border>
    </dxf>
    <dxf>
      <font>
        <b/>
        <i val="0"/>
        <condense val="0"/>
        <extend val="0"/>
        <color indexed="9"/>
      </font>
      <fill>
        <patternFill>
          <bgColor indexed="57"/>
        </patternFill>
      </fill>
      <border>
        <left/>
        <right/>
        <top/>
        <bottom/>
      </border>
    </dxf>
    <dxf>
      <font>
        <b/>
        <i val="0"/>
        <color theme="0"/>
      </font>
      <fill>
        <patternFill>
          <bgColor rgb="FF307D99"/>
        </patternFill>
      </fill>
      <border>
        <left/>
        <right/>
        <top/>
        <bottom/>
      </border>
    </dxf>
    <dxf>
      <font>
        <b/>
        <i val="0"/>
        <condense val="0"/>
        <extend val="0"/>
        <color indexed="9"/>
      </font>
      <fill>
        <patternFill>
          <bgColor indexed="57"/>
        </patternFill>
      </fill>
      <border>
        <left/>
        <right/>
        <top/>
        <bottom/>
      </border>
    </dxf>
    <dxf>
      <font>
        <b/>
        <i val="0"/>
        <color theme="0"/>
      </font>
      <fill>
        <patternFill>
          <bgColor rgb="FF307D99"/>
        </patternFill>
      </fill>
      <border>
        <left/>
        <right/>
        <top/>
        <bottom/>
      </border>
    </dxf>
    <dxf>
      <font>
        <b/>
        <i val="0"/>
        <condense val="0"/>
        <extend val="0"/>
        <color indexed="9"/>
      </font>
      <fill>
        <patternFill>
          <bgColor indexed="57"/>
        </patternFill>
      </fill>
      <border>
        <left/>
        <right/>
        <top/>
        <bottom/>
      </border>
    </dxf>
    <dxf>
      <font>
        <b/>
        <i val="0"/>
        <color theme="0"/>
      </font>
      <fill>
        <patternFill>
          <bgColor rgb="FF307D99"/>
        </patternFill>
      </fill>
      <border>
        <left/>
        <right/>
        <top/>
        <bottom/>
      </border>
    </dxf>
    <dxf>
      <font>
        <b/>
        <i val="0"/>
        <condense val="0"/>
        <extend val="0"/>
        <color indexed="9"/>
      </font>
      <fill>
        <patternFill>
          <bgColor indexed="57"/>
        </patternFill>
      </fill>
      <border>
        <left/>
        <right/>
        <top/>
        <bottom/>
      </border>
    </dxf>
    <dxf>
      <font>
        <b/>
        <i val="0"/>
        <color theme="0"/>
      </font>
      <fill>
        <patternFill>
          <bgColor rgb="FF307D99"/>
        </patternFill>
      </fill>
      <border>
        <left/>
        <right/>
        <top/>
        <bottom/>
      </border>
    </dxf>
    <dxf>
      <font>
        <b/>
        <i val="0"/>
        <condense val="0"/>
        <extend val="0"/>
        <color indexed="9"/>
      </font>
      <fill>
        <patternFill>
          <bgColor indexed="57"/>
        </patternFill>
      </fill>
      <border>
        <left/>
        <right/>
        <top/>
        <bottom/>
      </border>
    </dxf>
    <dxf>
      <font>
        <b/>
        <i val="0"/>
        <color theme="0"/>
      </font>
      <fill>
        <patternFill>
          <bgColor rgb="FF307D99"/>
        </patternFill>
      </fill>
      <border>
        <left/>
        <right/>
        <top/>
        <bottom/>
      </border>
    </dxf>
    <dxf>
      <font>
        <b/>
        <i val="0"/>
        <condense val="0"/>
        <extend val="0"/>
        <color indexed="9"/>
      </font>
      <fill>
        <patternFill>
          <bgColor indexed="57"/>
        </patternFill>
      </fill>
      <border>
        <left/>
        <right/>
        <top/>
        <bottom/>
      </border>
    </dxf>
    <dxf>
      <font>
        <b/>
        <i val="0"/>
        <color theme="0"/>
      </font>
      <fill>
        <patternFill>
          <bgColor rgb="FF307D99"/>
        </patternFill>
      </fill>
      <border>
        <left/>
        <right/>
        <top/>
        <bottom/>
      </border>
    </dxf>
    <dxf>
      <font>
        <b/>
        <i val="0"/>
        <condense val="0"/>
        <extend val="0"/>
        <color indexed="9"/>
      </font>
      <fill>
        <patternFill>
          <bgColor indexed="57"/>
        </patternFill>
      </fill>
      <border>
        <left/>
        <right/>
        <top/>
        <bottom/>
      </border>
    </dxf>
    <dxf>
      <font>
        <b/>
        <i val="0"/>
        <color theme="0"/>
      </font>
      <fill>
        <patternFill>
          <bgColor rgb="FF307D99"/>
        </patternFill>
      </fill>
      <border>
        <left/>
        <right/>
        <top/>
        <bottom/>
      </border>
    </dxf>
    <dxf>
      <font>
        <b/>
        <i val="0"/>
        <condense val="0"/>
        <extend val="0"/>
        <color indexed="9"/>
      </font>
      <fill>
        <patternFill>
          <bgColor indexed="57"/>
        </patternFill>
      </fill>
      <border>
        <left/>
        <right/>
        <top/>
        <bottom/>
      </border>
    </dxf>
    <dxf>
      <font>
        <b/>
        <i val="0"/>
        <color theme="0"/>
      </font>
      <fill>
        <patternFill>
          <bgColor rgb="FF307D99"/>
        </patternFill>
      </fill>
      <border>
        <left/>
        <right/>
        <top/>
        <bottom/>
      </border>
    </dxf>
    <dxf>
      <font>
        <b/>
        <i val="0"/>
        <condense val="0"/>
        <extend val="0"/>
        <color indexed="9"/>
      </font>
      <fill>
        <patternFill>
          <bgColor indexed="57"/>
        </patternFill>
      </fill>
      <border>
        <left/>
        <right/>
        <top/>
        <bottom/>
      </border>
    </dxf>
    <dxf>
      <font>
        <b/>
        <i val="0"/>
        <color theme="0"/>
      </font>
      <fill>
        <patternFill>
          <bgColor rgb="FF307D99"/>
        </patternFill>
      </fill>
      <border>
        <left/>
        <right/>
        <top/>
        <bottom/>
      </border>
    </dxf>
    <dxf>
      <font>
        <b/>
        <i val="0"/>
        <condense val="0"/>
        <extend val="0"/>
        <color indexed="9"/>
      </font>
      <fill>
        <patternFill>
          <bgColor indexed="57"/>
        </patternFill>
      </fill>
      <border>
        <left/>
        <right/>
        <top/>
        <bottom/>
      </border>
    </dxf>
    <dxf>
      <font>
        <b/>
        <i val="0"/>
        <color theme="0"/>
      </font>
      <fill>
        <patternFill>
          <bgColor rgb="FF307D99"/>
        </patternFill>
      </fill>
      <border>
        <left/>
        <right/>
        <top/>
        <bottom/>
      </border>
    </dxf>
    <dxf>
      <font>
        <b/>
        <i val="0"/>
        <condense val="0"/>
        <extend val="0"/>
        <color indexed="9"/>
      </font>
      <fill>
        <patternFill>
          <bgColor indexed="57"/>
        </patternFill>
      </fill>
      <border>
        <left/>
        <right/>
        <top/>
        <bottom/>
      </border>
    </dxf>
    <dxf>
      <font>
        <b/>
        <i val="0"/>
        <color theme="0"/>
      </font>
      <fill>
        <patternFill>
          <bgColor rgb="FF307D99"/>
        </patternFill>
      </fill>
      <border>
        <left/>
        <right/>
        <top/>
        <bottom/>
      </border>
    </dxf>
    <dxf>
      <font>
        <b/>
        <i val="0"/>
        <condense val="0"/>
        <extend val="0"/>
        <color indexed="9"/>
      </font>
      <fill>
        <patternFill>
          <bgColor indexed="57"/>
        </patternFill>
      </fill>
      <border>
        <left/>
        <right/>
        <top/>
        <bottom/>
      </border>
    </dxf>
    <dxf>
      <font>
        <b/>
        <i val="0"/>
        <color theme="0"/>
      </font>
      <fill>
        <patternFill>
          <bgColor rgb="FF307D99"/>
        </patternFill>
      </fill>
      <border>
        <left/>
        <right/>
        <top/>
        <bottom/>
      </border>
    </dxf>
    <dxf>
      <font>
        <b/>
        <i val="0"/>
        <condense val="0"/>
        <extend val="0"/>
        <color indexed="9"/>
      </font>
      <fill>
        <patternFill>
          <bgColor indexed="57"/>
        </patternFill>
      </fill>
      <border>
        <left/>
        <right/>
        <top/>
        <bottom/>
      </border>
    </dxf>
    <dxf>
      <font>
        <b/>
        <i val="0"/>
        <color theme="0"/>
      </font>
      <fill>
        <patternFill>
          <bgColor rgb="FF307D99"/>
        </patternFill>
      </fill>
      <border>
        <left/>
        <right/>
        <top/>
        <bottom/>
      </border>
    </dxf>
    <dxf>
      <font>
        <b/>
        <i val="0"/>
        <condense val="0"/>
        <extend val="0"/>
        <color indexed="9"/>
      </font>
      <fill>
        <patternFill>
          <bgColor indexed="57"/>
        </patternFill>
      </fill>
      <border>
        <left/>
        <right/>
        <top/>
        <bottom/>
      </border>
    </dxf>
    <dxf>
      <font>
        <b/>
        <i val="0"/>
        <color theme="0"/>
      </font>
      <fill>
        <patternFill>
          <bgColor rgb="FF307D99"/>
        </patternFill>
      </fill>
      <border>
        <left/>
        <right/>
        <top/>
        <bottom/>
      </border>
    </dxf>
    <dxf>
      <font>
        <b/>
        <i val="0"/>
        <condense val="0"/>
        <extend val="0"/>
        <color indexed="9"/>
      </font>
      <fill>
        <patternFill>
          <bgColor indexed="57"/>
        </patternFill>
      </fill>
      <border>
        <left/>
        <right/>
        <top/>
        <bottom/>
      </border>
    </dxf>
    <dxf>
      <font>
        <b/>
        <i val="0"/>
        <color theme="0"/>
      </font>
      <fill>
        <patternFill>
          <bgColor rgb="FF307D99"/>
        </patternFill>
      </fill>
      <border>
        <left/>
        <right/>
        <top/>
        <bottom/>
      </border>
    </dxf>
    <dxf>
      <font>
        <b/>
        <i val="0"/>
        <condense val="0"/>
        <extend val="0"/>
        <color indexed="9"/>
      </font>
      <fill>
        <patternFill>
          <bgColor indexed="57"/>
        </patternFill>
      </fill>
      <border>
        <left/>
        <right/>
        <top/>
        <bottom/>
      </border>
    </dxf>
    <dxf>
      <font>
        <b/>
        <i val="0"/>
        <color theme="0"/>
      </font>
      <fill>
        <patternFill>
          <bgColor rgb="FF307D99"/>
        </patternFill>
      </fill>
      <border>
        <left/>
        <right/>
        <top/>
        <bottom/>
      </border>
    </dxf>
    <dxf>
      <font>
        <b/>
        <i val="0"/>
        <condense val="0"/>
        <extend val="0"/>
        <color indexed="9"/>
      </font>
      <fill>
        <patternFill>
          <bgColor indexed="57"/>
        </patternFill>
      </fill>
      <border>
        <left/>
        <right/>
        <top/>
        <bottom/>
      </border>
    </dxf>
    <dxf>
      <font>
        <b/>
        <i val="0"/>
        <color theme="0"/>
      </font>
      <fill>
        <patternFill>
          <bgColor rgb="FF307D99"/>
        </patternFill>
      </fill>
      <border>
        <left/>
        <right/>
        <top/>
        <bottom/>
      </border>
    </dxf>
    <dxf>
      <font>
        <b/>
        <i val="0"/>
        <condense val="0"/>
        <extend val="0"/>
        <color indexed="9"/>
      </font>
      <fill>
        <patternFill>
          <bgColor indexed="57"/>
        </patternFill>
      </fill>
      <border>
        <left/>
        <right/>
        <top/>
        <bottom/>
      </border>
    </dxf>
    <dxf>
      <font>
        <b/>
        <i val="0"/>
        <color theme="0"/>
      </font>
      <fill>
        <patternFill>
          <bgColor rgb="FF307D99"/>
        </patternFill>
      </fill>
      <border>
        <left/>
        <right/>
        <top/>
        <bottom/>
      </border>
    </dxf>
    <dxf>
      <font>
        <b/>
        <i val="0"/>
        <condense val="0"/>
        <extend val="0"/>
        <color indexed="9"/>
      </font>
      <fill>
        <patternFill>
          <bgColor indexed="57"/>
        </patternFill>
      </fill>
      <border>
        <left/>
        <right/>
        <top/>
        <bottom/>
      </border>
    </dxf>
    <dxf>
      <font>
        <b/>
        <i val="0"/>
        <color theme="0"/>
      </font>
      <fill>
        <patternFill>
          <bgColor rgb="FF307D99"/>
        </patternFill>
      </fill>
      <border>
        <left/>
        <right/>
        <top/>
        <bottom/>
      </border>
    </dxf>
    <dxf>
      <font>
        <b/>
        <i val="0"/>
        <condense val="0"/>
        <extend val="0"/>
        <color indexed="9"/>
      </font>
      <fill>
        <patternFill>
          <bgColor indexed="57"/>
        </patternFill>
      </fill>
      <border>
        <left/>
        <right/>
        <top/>
        <bottom/>
      </border>
    </dxf>
    <dxf>
      <font>
        <b/>
        <i val="0"/>
        <color theme="0"/>
      </font>
      <fill>
        <patternFill>
          <bgColor rgb="FF307D99"/>
        </patternFill>
      </fill>
      <border>
        <left/>
        <right/>
        <top/>
        <bottom/>
      </border>
    </dxf>
    <dxf>
      <font>
        <b/>
        <i val="0"/>
        <condense val="0"/>
        <extend val="0"/>
        <color indexed="9"/>
      </font>
      <fill>
        <patternFill>
          <bgColor indexed="57"/>
        </patternFill>
      </fill>
      <border>
        <left/>
        <right/>
        <top/>
        <bottom/>
      </border>
    </dxf>
    <dxf>
      <font>
        <b/>
        <i val="0"/>
        <color theme="0"/>
      </font>
      <fill>
        <patternFill>
          <bgColor rgb="FF307D99"/>
        </patternFill>
      </fill>
      <border>
        <left/>
        <right/>
        <top/>
        <bottom/>
      </border>
    </dxf>
    <dxf>
      <font>
        <b/>
        <i val="0"/>
        <condense val="0"/>
        <extend val="0"/>
        <color indexed="9"/>
      </font>
      <fill>
        <patternFill>
          <bgColor indexed="57"/>
        </patternFill>
      </fill>
      <border>
        <left/>
        <right/>
        <top/>
        <bottom/>
      </border>
    </dxf>
    <dxf>
      <font>
        <b/>
        <i val="0"/>
        <color theme="0"/>
      </font>
      <fill>
        <patternFill>
          <bgColor rgb="FF307D99"/>
        </patternFill>
      </fill>
      <border>
        <left/>
        <right/>
        <top/>
        <bottom/>
      </border>
    </dxf>
    <dxf>
      <font>
        <b/>
        <i val="0"/>
        <condense val="0"/>
        <extend val="0"/>
        <color indexed="9"/>
      </font>
      <fill>
        <patternFill>
          <bgColor indexed="57"/>
        </patternFill>
      </fill>
      <border>
        <left/>
        <right/>
        <top/>
        <bottom/>
      </border>
    </dxf>
    <dxf>
      <font>
        <b/>
        <i val="0"/>
        <color theme="0"/>
      </font>
      <fill>
        <patternFill>
          <bgColor rgb="FF307D99"/>
        </patternFill>
      </fill>
      <border>
        <left/>
        <right/>
        <top/>
        <bottom/>
      </border>
    </dxf>
    <dxf>
      <font>
        <b/>
        <i val="0"/>
        <condense val="0"/>
        <extend val="0"/>
        <color indexed="9"/>
      </font>
      <fill>
        <patternFill>
          <bgColor indexed="57"/>
        </patternFill>
      </fill>
      <border>
        <left/>
        <right/>
        <top/>
        <bottom/>
      </border>
    </dxf>
    <dxf>
      <font>
        <b/>
        <i val="0"/>
        <color theme="0"/>
      </font>
      <fill>
        <patternFill>
          <bgColor rgb="FF307D99"/>
        </patternFill>
      </fill>
      <border>
        <left/>
        <right/>
        <top/>
        <bottom/>
      </border>
    </dxf>
    <dxf>
      <font>
        <b/>
        <i val="0"/>
        <condense val="0"/>
        <extend val="0"/>
        <color indexed="9"/>
      </font>
      <fill>
        <patternFill>
          <bgColor indexed="57"/>
        </patternFill>
      </fill>
      <border>
        <left/>
        <right/>
        <top/>
        <bottom/>
      </border>
    </dxf>
    <dxf>
      <font>
        <b/>
        <i val="0"/>
        <color theme="0"/>
      </font>
      <fill>
        <patternFill>
          <bgColor rgb="FF307D99"/>
        </patternFill>
      </fill>
      <border>
        <left/>
        <right/>
        <top/>
        <bottom/>
      </border>
    </dxf>
    <dxf>
      <font>
        <b/>
        <i val="0"/>
        <condense val="0"/>
        <extend val="0"/>
        <color indexed="9"/>
      </font>
      <fill>
        <patternFill>
          <bgColor indexed="57"/>
        </patternFill>
      </fill>
      <border>
        <left/>
        <right/>
        <top/>
        <bottom/>
      </border>
    </dxf>
    <dxf>
      <font>
        <b/>
        <i val="0"/>
        <color theme="0"/>
      </font>
      <fill>
        <patternFill>
          <bgColor rgb="FF307D99"/>
        </patternFill>
      </fill>
      <border>
        <left/>
        <right/>
        <top/>
        <bottom/>
      </border>
    </dxf>
    <dxf>
      <font>
        <b/>
        <i val="0"/>
        <condense val="0"/>
        <extend val="0"/>
        <color indexed="9"/>
      </font>
      <fill>
        <patternFill>
          <bgColor indexed="57"/>
        </patternFill>
      </fill>
      <border>
        <left/>
        <right/>
        <top/>
        <bottom/>
      </border>
    </dxf>
    <dxf>
      <font>
        <b/>
        <i val="0"/>
        <color theme="0"/>
      </font>
      <fill>
        <patternFill>
          <bgColor rgb="FF307D99"/>
        </patternFill>
      </fill>
      <border>
        <left/>
        <right/>
        <top/>
        <bottom/>
      </border>
    </dxf>
    <dxf>
      <font>
        <b/>
        <i val="0"/>
        <condense val="0"/>
        <extend val="0"/>
        <color indexed="9"/>
      </font>
      <fill>
        <patternFill>
          <bgColor indexed="57"/>
        </patternFill>
      </fill>
      <border>
        <left/>
        <right/>
        <top/>
        <bottom/>
      </border>
    </dxf>
    <dxf>
      <font>
        <b/>
        <i val="0"/>
        <color theme="0"/>
      </font>
      <fill>
        <patternFill>
          <bgColor rgb="FF307D99"/>
        </patternFill>
      </fill>
      <border>
        <left/>
        <right/>
        <top/>
        <bottom/>
      </border>
    </dxf>
    <dxf>
      <font>
        <b/>
        <i val="0"/>
        <condense val="0"/>
        <extend val="0"/>
        <color indexed="9"/>
      </font>
      <fill>
        <patternFill>
          <bgColor indexed="57"/>
        </patternFill>
      </fill>
      <border>
        <left/>
        <right/>
        <top/>
        <bottom/>
      </border>
    </dxf>
    <dxf>
      <font>
        <b/>
        <i val="0"/>
        <color theme="0"/>
      </font>
      <fill>
        <patternFill>
          <bgColor rgb="FF307D99"/>
        </patternFill>
      </fill>
      <border>
        <left/>
        <right/>
        <top/>
        <bottom/>
      </border>
    </dxf>
    <dxf>
      <font>
        <b/>
        <i val="0"/>
        <condense val="0"/>
        <extend val="0"/>
        <color indexed="9"/>
      </font>
      <fill>
        <patternFill>
          <bgColor indexed="57"/>
        </patternFill>
      </fill>
      <border>
        <left/>
        <right/>
        <top/>
        <bottom/>
      </border>
    </dxf>
    <dxf>
      <font>
        <b/>
        <i val="0"/>
        <color theme="0"/>
      </font>
      <fill>
        <patternFill>
          <bgColor rgb="FF307D99"/>
        </patternFill>
      </fill>
      <border>
        <left/>
        <right/>
        <top/>
        <bottom/>
      </border>
    </dxf>
    <dxf>
      <font>
        <b/>
        <i val="0"/>
        <condense val="0"/>
        <extend val="0"/>
        <color indexed="9"/>
      </font>
      <fill>
        <patternFill>
          <bgColor indexed="57"/>
        </patternFill>
      </fill>
      <border>
        <left/>
        <right/>
        <top/>
        <bottom/>
      </border>
    </dxf>
    <dxf>
      <font>
        <b/>
        <i val="0"/>
        <color theme="0"/>
      </font>
      <fill>
        <patternFill>
          <bgColor rgb="FF307D99"/>
        </patternFill>
      </fill>
      <border>
        <left/>
        <right/>
        <top/>
        <bottom/>
      </border>
    </dxf>
    <dxf>
      <font>
        <b/>
        <i val="0"/>
        <condense val="0"/>
        <extend val="0"/>
        <color indexed="9"/>
      </font>
      <fill>
        <patternFill>
          <bgColor indexed="57"/>
        </patternFill>
      </fill>
      <border>
        <left/>
        <right/>
        <top/>
        <bottom/>
      </border>
    </dxf>
    <dxf>
      <font>
        <b/>
        <i val="0"/>
        <color theme="0"/>
      </font>
      <fill>
        <patternFill>
          <bgColor rgb="FF307D99"/>
        </patternFill>
      </fill>
      <border>
        <left/>
        <right/>
        <top/>
        <bottom/>
      </border>
    </dxf>
    <dxf>
      <font>
        <b/>
        <i val="0"/>
        <condense val="0"/>
        <extend val="0"/>
        <color indexed="9"/>
      </font>
      <fill>
        <patternFill>
          <bgColor indexed="57"/>
        </patternFill>
      </fill>
      <border>
        <left/>
        <right/>
        <top/>
        <bottom/>
      </border>
    </dxf>
    <dxf>
      <font>
        <b/>
        <i val="0"/>
        <color theme="0"/>
      </font>
      <fill>
        <patternFill>
          <bgColor rgb="FF307D99"/>
        </patternFill>
      </fill>
      <border>
        <left/>
        <right/>
        <top/>
        <bottom/>
      </border>
    </dxf>
    <dxf>
      <font>
        <b/>
        <i val="0"/>
        <condense val="0"/>
        <extend val="0"/>
        <color indexed="9"/>
      </font>
      <fill>
        <patternFill>
          <bgColor indexed="57"/>
        </patternFill>
      </fill>
      <border>
        <left/>
        <right/>
        <top/>
        <bottom/>
      </border>
    </dxf>
    <dxf>
      <font>
        <b/>
        <i val="0"/>
        <color theme="0"/>
      </font>
      <fill>
        <patternFill>
          <bgColor rgb="FF307D99"/>
        </patternFill>
      </fill>
      <border>
        <left/>
        <right/>
        <top/>
        <bottom/>
      </border>
    </dxf>
    <dxf>
      <font>
        <b/>
        <i val="0"/>
        <condense val="0"/>
        <extend val="0"/>
        <color indexed="9"/>
      </font>
      <fill>
        <patternFill>
          <bgColor indexed="57"/>
        </patternFill>
      </fill>
      <border>
        <left/>
        <right/>
        <top/>
        <bottom/>
      </border>
    </dxf>
    <dxf>
      <font>
        <b/>
        <i val="0"/>
        <color theme="0"/>
      </font>
      <fill>
        <patternFill>
          <bgColor rgb="FF307D99"/>
        </patternFill>
      </fill>
      <border>
        <left/>
        <right/>
        <top/>
        <bottom/>
      </border>
    </dxf>
    <dxf>
      <font>
        <b/>
        <i val="0"/>
        <condense val="0"/>
        <extend val="0"/>
        <color indexed="9"/>
      </font>
      <fill>
        <patternFill>
          <bgColor indexed="57"/>
        </patternFill>
      </fill>
      <border>
        <left/>
        <right/>
        <top/>
        <bottom/>
      </border>
    </dxf>
    <dxf>
      <font>
        <b/>
        <i val="0"/>
        <color theme="0"/>
      </font>
      <fill>
        <patternFill>
          <bgColor rgb="FF307D99"/>
        </patternFill>
      </fill>
      <border>
        <left/>
        <right/>
        <top/>
        <bottom/>
      </border>
    </dxf>
    <dxf>
      <font>
        <b/>
        <i val="0"/>
        <condense val="0"/>
        <extend val="0"/>
        <color indexed="9"/>
      </font>
      <fill>
        <patternFill>
          <bgColor indexed="57"/>
        </patternFill>
      </fill>
      <border>
        <left/>
        <right/>
        <top/>
        <bottom/>
      </border>
    </dxf>
    <dxf>
      <font>
        <b/>
        <i val="0"/>
        <color theme="0"/>
      </font>
      <fill>
        <patternFill>
          <bgColor rgb="FF307D99"/>
        </patternFill>
      </fill>
      <border>
        <left/>
        <right/>
        <top/>
        <bottom/>
      </border>
    </dxf>
    <dxf>
      <font>
        <b/>
        <i val="0"/>
        <condense val="0"/>
        <extend val="0"/>
        <color indexed="9"/>
      </font>
      <fill>
        <patternFill>
          <bgColor indexed="57"/>
        </patternFill>
      </fill>
      <border>
        <left/>
        <right/>
        <top/>
        <bottom/>
      </border>
    </dxf>
    <dxf>
      <font>
        <b/>
        <i val="0"/>
        <color theme="0"/>
      </font>
      <fill>
        <patternFill>
          <bgColor rgb="FF307D99"/>
        </patternFill>
      </fill>
      <border>
        <left/>
        <right/>
        <top/>
        <bottom/>
      </border>
    </dxf>
    <dxf>
      <font>
        <b/>
        <i val="0"/>
        <condense val="0"/>
        <extend val="0"/>
        <color indexed="9"/>
      </font>
      <fill>
        <patternFill>
          <bgColor indexed="57"/>
        </patternFill>
      </fill>
      <border>
        <left/>
        <right/>
        <top/>
        <bottom/>
      </border>
    </dxf>
    <dxf>
      <font>
        <b/>
        <i val="0"/>
        <color theme="0"/>
      </font>
      <fill>
        <patternFill>
          <bgColor rgb="FF307D99"/>
        </patternFill>
      </fill>
      <border>
        <left/>
        <right/>
        <top/>
        <bottom/>
      </border>
    </dxf>
    <dxf>
      <font>
        <b/>
        <i val="0"/>
        <condense val="0"/>
        <extend val="0"/>
        <color indexed="9"/>
      </font>
      <fill>
        <patternFill>
          <bgColor indexed="57"/>
        </patternFill>
      </fill>
      <border>
        <left/>
        <right/>
        <top/>
        <bottom/>
      </border>
    </dxf>
    <dxf>
      <font>
        <b/>
        <i val="0"/>
        <color theme="0"/>
      </font>
      <fill>
        <patternFill>
          <bgColor rgb="FF307D99"/>
        </patternFill>
      </fill>
      <border>
        <left/>
        <right/>
        <top/>
        <bottom/>
      </border>
    </dxf>
    <dxf>
      <font>
        <b/>
        <i val="0"/>
        <condense val="0"/>
        <extend val="0"/>
        <color indexed="9"/>
      </font>
      <fill>
        <patternFill>
          <bgColor indexed="57"/>
        </patternFill>
      </fill>
      <border>
        <left/>
        <right/>
        <top/>
        <bottom/>
      </border>
    </dxf>
    <dxf>
      <font>
        <b/>
        <i val="0"/>
        <color theme="0"/>
      </font>
      <fill>
        <patternFill>
          <bgColor rgb="FF307D99"/>
        </patternFill>
      </fill>
      <border>
        <left/>
        <right/>
        <top/>
        <bottom/>
      </border>
    </dxf>
    <dxf>
      <font>
        <b/>
        <i val="0"/>
        <condense val="0"/>
        <extend val="0"/>
        <color indexed="9"/>
      </font>
      <fill>
        <patternFill>
          <bgColor indexed="57"/>
        </patternFill>
      </fill>
      <border>
        <left/>
        <right/>
        <top/>
        <bottom/>
      </border>
    </dxf>
    <dxf>
      <font>
        <b/>
        <i val="0"/>
        <color theme="0"/>
      </font>
      <fill>
        <patternFill>
          <bgColor rgb="FF307D99"/>
        </patternFill>
      </fill>
      <border>
        <left/>
        <right/>
        <top/>
        <bottom/>
      </border>
    </dxf>
    <dxf>
      <font>
        <b/>
        <i val="0"/>
        <condense val="0"/>
        <extend val="0"/>
        <color indexed="9"/>
      </font>
      <fill>
        <patternFill>
          <bgColor indexed="57"/>
        </patternFill>
      </fill>
      <border>
        <left/>
        <right/>
        <top/>
        <bottom/>
      </border>
    </dxf>
    <dxf>
      <font>
        <b/>
        <i val="0"/>
        <color theme="0"/>
      </font>
      <fill>
        <patternFill>
          <bgColor rgb="FF307D99"/>
        </patternFill>
      </fill>
      <border>
        <left/>
        <right/>
        <top/>
        <bottom/>
      </border>
    </dxf>
    <dxf>
      <font>
        <b/>
        <i val="0"/>
        <condense val="0"/>
        <extend val="0"/>
        <color indexed="9"/>
      </font>
      <fill>
        <patternFill>
          <bgColor indexed="57"/>
        </patternFill>
      </fill>
      <border>
        <left/>
        <right/>
        <top/>
        <bottom/>
      </border>
    </dxf>
    <dxf>
      <font>
        <b/>
        <i val="0"/>
        <color theme="0"/>
      </font>
      <fill>
        <patternFill>
          <bgColor rgb="FF307D99"/>
        </patternFill>
      </fill>
      <border>
        <left/>
        <right/>
        <top/>
        <bottom/>
      </border>
    </dxf>
    <dxf>
      <font>
        <b/>
        <i val="0"/>
        <condense val="0"/>
        <extend val="0"/>
        <color indexed="9"/>
      </font>
      <fill>
        <patternFill>
          <bgColor indexed="57"/>
        </patternFill>
      </fill>
      <border>
        <left/>
        <right/>
        <top/>
        <bottom/>
      </border>
    </dxf>
    <dxf>
      <font>
        <b/>
        <i val="0"/>
        <color theme="0"/>
      </font>
      <fill>
        <patternFill>
          <bgColor rgb="FF307D99"/>
        </patternFill>
      </fill>
      <border>
        <left/>
        <right/>
        <top/>
        <bottom/>
      </border>
    </dxf>
    <dxf>
      <font>
        <b/>
        <i val="0"/>
        <condense val="0"/>
        <extend val="0"/>
        <color indexed="9"/>
      </font>
      <fill>
        <patternFill>
          <bgColor indexed="57"/>
        </patternFill>
      </fill>
      <border>
        <left/>
        <right/>
        <top/>
        <bottom/>
      </border>
    </dxf>
    <dxf>
      <font>
        <b/>
        <i val="0"/>
        <color theme="0"/>
      </font>
      <fill>
        <patternFill>
          <bgColor rgb="FF307D99"/>
        </patternFill>
      </fill>
      <border>
        <left/>
        <right/>
        <top/>
        <bottom/>
      </border>
    </dxf>
    <dxf>
      <font>
        <b/>
        <i val="0"/>
        <condense val="0"/>
        <extend val="0"/>
        <color indexed="9"/>
      </font>
      <fill>
        <patternFill>
          <bgColor indexed="57"/>
        </patternFill>
      </fill>
      <border>
        <left/>
        <right/>
        <top/>
        <bottom/>
      </border>
    </dxf>
    <dxf>
      <font>
        <b/>
        <i val="0"/>
        <color theme="0"/>
      </font>
      <fill>
        <patternFill>
          <bgColor rgb="FF307D99"/>
        </patternFill>
      </fill>
      <border>
        <left/>
        <right/>
        <top/>
        <bottom/>
      </border>
    </dxf>
    <dxf>
      <font>
        <b/>
        <i val="0"/>
        <condense val="0"/>
        <extend val="0"/>
        <color indexed="9"/>
      </font>
      <fill>
        <patternFill>
          <bgColor indexed="57"/>
        </patternFill>
      </fill>
      <border>
        <left/>
        <right/>
        <top/>
        <bottom/>
      </border>
    </dxf>
    <dxf>
      <font>
        <b/>
        <i val="0"/>
        <color theme="0"/>
      </font>
      <fill>
        <patternFill>
          <bgColor rgb="FF307D99"/>
        </patternFill>
      </fill>
      <border>
        <left/>
        <right/>
        <top/>
        <bottom/>
      </border>
    </dxf>
    <dxf>
      <font>
        <b/>
        <i val="0"/>
        <condense val="0"/>
        <extend val="0"/>
        <color indexed="9"/>
      </font>
      <fill>
        <patternFill>
          <bgColor indexed="57"/>
        </patternFill>
      </fill>
      <border>
        <left/>
        <right/>
        <top/>
        <bottom/>
      </border>
    </dxf>
    <dxf>
      <font>
        <b/>
        <i val="0"/>
        <color theme="0"/>
      </font>
      <fill>
        <patternFill>
          <bgColor rgb="FF307D99"/>
        </patternFill>
      </fill>
      <border>
        <left/>
        <right/>
        <top/>
        <bottom/>
      </border>
    </dxf>
    <dxf>
      <font>
        <b/>
        <i val="0"/>
        <condense val="0"/>
        <extend val="0"/>
        <color indexed="9"/>
      </font>
      <fill>
        <patternFill>
          <bgColor indexed="57"/>
        </patternFill>
      </fill>
      <border>
        <left/>
        <right/>
        <top/>
        <bottom/>
      </border>
    </dxf>
    <dxf>
      <font>
        <b/>
        <i val="0"/>
        <color theme="0"/>
      </font>
      <fill>
        <patternFill>
          <bgColor rgb="FF307D99"/>
        </patternFill>
      </fill>
      <border>
        <left/>
        <right/>
        <top/>
        <bottom/>
      </border>
    </dxf>
    <dxf>
      <font>
        <b/>
        <i val="0"/>
        <condense val="0"/>
        <extend val="0"/>
        <color indexed="9"/>
      </font>
      <fill>
        <patternFill>
          <bgColor indexed="57"/>
        </patternFill>
      </fill>
      <border>
        <left/>
        <right/>
        <top/>
        <bottom/>
      </border>
    </dxf>
    <dxf>
      <font>
        <b/>
        <i val="0"/>
        <color theme="0"/>
      </font>
      <fill>
        <patternFill>
          <bgColor rgb="FF307D99"/>
        </patternFill>
      </fill>
      <border>
        <left/>
        <right/>
        <top/>
        <bottom/>
      </border>
    </dxf>
    <dxf>
      <font>
        <b/>
        <i val="0"/>
        <condense val="0"/>
        <extend val="0"/>
        <color indexed="9"/>
      </font>
      <fill>
        <patternFill>
          <bgColor indexed="57"/>
        </patternFill>
      </fill>
      <border>
        <left/>
        <right/>
        <top/>
        <bottom/>
      </border>
    </dxf>
    <dxf>
      <font>
        <b/>
        <i val="0"/>
        <color theme="0"/>
      </font>
      <fill>
        <patternFill>
          <bgColor rgb="FF307D99"/>
        </patternFill>
      </fill>
      <border>
        <left/>
        <right/>
        <top/>
        <bottom/>
      </border>
    </dxf>
    <dxf>
      <font>
        <b/>
        <i val="0"/>
        <condense val="0"/>
        <extend val="0"/>
        <color indexed="9"/>
      </font>
      <fill>
        <patternFill>
          <bgColor indexed="57"/>
        </patternFill>
      </fill>
      <border>
        <left/>
        <right/>
        <top/>
        <bottom/>
      </border>
    </dxf>
    <dxf>
      <font>
        <b/>
        <i val="0"/>
        <color theme="0"/>
      </font>
      <fill>
        <patternFill>
          <bgColor rgb="FF307D99"/>
        </patternFill>
      </fill>
      <border>
        <left/>
        <right/>
        <top/>
        <bottom/>
      </border>
    </dxf>
    <dxf>
      <font>
        <b/>
        <i val="0"/>
        <condense val="0"/>
        <extend val="0"/>
        <color indexed="9"/>
      </font>
      <fill>
        <patternFill>
          <bgColor indexed="57"/>
        </patternFill>
      </fill>
      <border>
        <left/>
        <right/>
        <top/>
        <bottom/>
      </border>
    </dxf>
    <dxf>
      <font>
        <b/>
        <i val="0"/>
        <color theme="0"/>
      </font>
      <fill>
        <patternFill>
          <bgColor rgb="FF307D99"/>
        </patternFill>
      </fill>
      <border>
        <left/>
        <right/>
        <top/>
        <bottom/>
      </border>
    </dxf>
    <dxf>
      <font>
        <b/>
        <i val="0"/>
        <condense val="0"/>
        <extend val="0"/>
        <color indexed="9"/>
      </font>
      <fill>
        <patternFill>
          <bgColor indexed="57"/>
        </patternFill>
      </fill>
      <border>
        <left/>
        <right/>
        <top/>
        <bottom/>
      </border>
    </dxf>
    <dxf>
      <font>
        <b/>
        <i val="0"/>
        <color theme="0"/>
      </font>
      <fill>
        <patternFill>
          <bgColor rgb="FF307D99"/>
        </patternFill>
      </fill>
      <border>
        <left/>
        <right/>
        <top/>
        <bottom/>
      </border>
    </dxf>
    <dxf>
      <font>
        <b/>
        <i val="0"/>
        <condense val="0"/>
        <extend val="0"/>
        <color indexed="9"/>
      </font>
      <fill>
        <patternFill>
          <bgColor indexed="57"/>
        </patternFill>
      </fill>
      <border>
        <left/>
        <right/>
        <top/>
        <bottom/>
      </border>
    </dxf>
    <dxf>
      <font>
        <b/>
        <i val="0"/>
        <color theme="0"/>
      </font>
      <fill>
        <patternFill>
          <bgColor rgb="FF307D99"/>
        </patternFill>
      </fill>
      <border>
        <left/>
        <right/>
        <top/>
        <bottom/>
      </border>
    </dxf>
    <dxf>
      <font>
        <b/>
        <i val="0"/>
        <condense val="0"/>
        <extend val="0"/>
        <color indexed="9"/>
      </font>
      <fill>
        <patternFill>
          <bgColor indexed="57"/>
        </patternFill>
      </fill>
      <border>
        <left/>
        <right/>
        <top/>
        <bottom/>
      </border>
    </dxf>
    <dxf>
      <font>
        <b/>
        <i val="0"/>
        <color theme="0"/>
      </font>
      <fill>
        <patternFill>
          <bgColor rgb="FF307D99"/>
        </patternFill>
      </fill>
      <border>
        <left/>
        <right/>
        <top/>
        <bottom/>
      </border>
    </dxf>
    <dxf>
      <font>
        <b/>
        <i val="0"/>
        <condense val="0"/>
        <extend val="0"/>
        <color indexed="9"/>
      </font>
      <fill>
        <patternFill>
          <bgColor indexed="57"/>
        </patternFill>
      </fill>
      <border>
        <left/>
        <right/>
        <top/>
        <bottom/>
      </border>
    </dxf>
    <dxf>
      <font>
        <b/>
        <i val="0"/>
        <color theme="0"/>
      </font>
      <fill>
        <patternFill>
          <bgColor rgb="FF307D99"/>
        </patternFill>
      </fill>
      <border>
        <left/>
        <right/>
        <top/>
        <bottom/>
      </border>
    </dxf>
    <dxf>
      <font>
        <b/>
        <i val="0"/>
        <condense val="0"/>
        <extend val="0"/>
        <color indexed="9"/>
      </font>
      <fill>
        <patternFill>
          <bgColor indexed="57"/>
        </patternFill>
      </fill>
      <border>
        <left/>
        <right/>
        <top/>
        <bottom/>
      </border>
    </dxf>
    <dxf>
      <font>
        <b/>
        <i val="0"/>
        <color theme="0"/>
      </font>
      <fill>
        <patternFill>
          <bgColor rgb="FF307D99"/>
        </patternFill>
      </fill>
      <border>
        <left/>
        <right/>
        <top/>
        <bottom/>
      </border>
    </dxf>
    <dxf>
      <font>
        <b/>
        <i val="0"/>
        <condense val="0"/>
        <extend val="0"/>
        <color indexed="9"/>
      </font>
      <fill>
        <patternFill>
          <bgColor indexed="57"/>
        </patternFill>
      </fill>
      <border>
        <left/>
        <right/>
        <top/>
        <bottom/>
      </border>
    </dxf>
    <dxf>
      <font>
        <b/>
        <i val="0"/>
        <color theme="0"/>
      </font>
      <fill>
        <patternFill>
          <bgColor rgb="FF307D99"/>
        </patternFill>
      </fill>
      <border>
        <left/>
        <right/>
        <top/>
        <bottom/>
      </border>
    </dxf>
    <dxf>
      <font>
        <b/>
        <i val="0"/>
        <condense val="0"/>
        <extend val="0"/>
        <color indexed="9"/>
      </font>
      <fill>
        <patternFill>
          <bgColor indexed="57"/>
        </patternFill>
      </fill>
      <border>
        <left/>
        <right/>
        <top/>
        <bottom/>
      </border>
    </dxf>
    <dxf>
      <font>
        <b/>
        <i val="0"/>
        <color theme="0"/>
      </font>
      <fill>
        <patternFill>
          <bgColor rgb="FF307D99"/>
        </patternFill>
      </fill>
      <border>
        <left/>
        <right/>
        <top/>
        <bottom/>
      </border>
    </dxf>
    <dxf>
      <font>
        <b/>
        <i val="0"/>
        <condense val="0"/>
        <extend val="0"/>
        <color indexed="9"/>
      </font>
      <fill>
        <patternFill>
          <bgColor indexed="57"/>
        </patternFill>
      </fill>
      <border>
        <left/>
        <right/>
        <top/>
        <bottom/>
      </border>
    </dxf>
    <dxf>
      <font>
        <b/>
        <i val="0"/>
        <color theme="0"/>
      </font>
      <fill>
        <patternFill>
          <bgColor rgb="FF307D99"/>
        </patternFill>
      </fill>
      <border>
        <left/>
        <right/>
        <top/>
        <bottom/>
      </border>
    </dxf>
    <dxf>
      <font>
        <b/>
        <i val="0"/>
        <condense val="0"/>
        <extend val="0"/>
        <color indexed="9"/>
      </font>
      <fill>
        <patternFill>
          <bgColor indexed="57"/>
        </patternFill>
      </fill>
      <border>
        <left/>
        <right/>
        <top/>
        <bottom/>
      </border>
    </dxf>
    <dxf>
      <font>
        <b/>
        <i val="0"/>
        <color theme="0"/>
      </font>
      <fill>
        <patternFill>
          <bgColor rgb="FF307D99"/>
        </patternFill>
      </fill>
      <border>
        <left/>
        <right/>
        <top/>
        <bottom/>
      </border>
    </dxf>
    <dxf>
      <font>
        <b/>
        <i val="0"/>
        <condense val="0"/>
        <extend val="0"/>
        <color indexed="9"/>
      </font>
      <fill>
        <patternFill>
          <bgColor indexed="57"/>
        </patternFill>
      </fill>
      <border>
        <left/>
        <right/>
        <top/>
        <bottom/>
      </border>
    </dxf>
    <dxf>
      <font>
        <b/>
        <i val="0"/>
        <color theme="0"/>
      </font>
      <fill>
        <patternFill>
          <bgColor rgb="FF307D99"/>
        </patternFill>
      </fill>
      <border>
        <left/>
        <right/>
        <top/>
        <bottom/>
      </border>
    </dxf>
    <dxf>
      <font>
        <b/>
        <i val="0"/>
        <condense val="0"/>
        <extend val="0"/>
        <color indexed="9"/>
      </font>
      <fill>
        <patternFill>
          <bgColor indexed="57"/>
        </patternFill>
      </fill>
      <border>
        <left/>
        <right/>
        <top/>
        <bottom/>
      </border>
    </dxf>
    <dxf>
      <font>
        <b/>
        <i val="0"/>
        <color theme="0"/>
      </font>
      <fill>
        <patternFill>
          <bgColor rgb="FF307D99"/>
        </patternFill>
      </fill>
      <border>
        <left/>
        <right/>
        <top/>
        <bottom/>
      </border>
    </dxf>
    <dxf>
      <font>
        <b/>
        <i val="0"/>
        <condense val="0"/>
        <extend val="0"/>
        <color indexed="9"/>
      </font>
      <fill>
        <patternFill>
          <bgColor indexed="57"/>
        </patternFill>
      </fill>
      <border>
        <left/>
        <right/>
        <top/>
        <bottom/>
      </border>
    </dxf>
    <dxf>
      <font>
        <b/>
        <i val="0"/>
        <color theme="0"/>
      </font>
      <fill>
        <patternFill>
          <bgColor rgb="FF307D99"/>
        </patternFill>
      </fill>
      <border>
        <left/>
        <right/>
        <top/>
        <bottom/>
      </border>
    </dxf>
    <dxf>
      <font>
        <b/>
        <i val="0"/>
        <condense val="0"/>
        <extend val="0"/>
        <color indexed="9"/>
      </font>
      <fill>
        <patternFill>
          <bgColor indexed="57"/>
        </patternFill>
      </fill>
      <border>
        <left/>
        <right/>
        <top/>
        <bottom/>
      </border>
    </dxf>
    <dxf>
      <font>
        <b/>
        <i val="0"/>
        <color theme="0"/>
      </font>
      <fill>
        <patternFill>
          <bgColor rgb="FF307D99"/>
        </patternFill>
      </fill>
      <border>
        <left/>
        <right/>
        <top/>
        <bottom/>
      </border>
    </dxf>
    <dxf>
      <font>
        <b/>
        <i val="0"/>
        <condense val="0"/>
        <extend val="0"/>
        <color indexed="9"/>
      </font>
      <fill>
        <patternFill>
          <bgColor indexed="57"/>
        </patternFill>
      </fill>
      <border>
        <left/>
        <right/>
        <top/>
        <bottom/>
      </border>
    </dxf>
    <dxf>
      <font>
        <b/>
        <i val="0"/>
        <color theme="0"/>
      </font>
      <fill>
        <patternFill>
          <bgColor rgb="FF307D99"/>
        </patternFill>
      </fill>
      <border>
        <left/>
        <right/>
        <top/>
        <bottom/>
      </border>
    </dxf>
    <dxf>
      <font>
        <b/>
        <i val="0"/>
        <condense val="0"/>
        <extend val="0"/>
        <color indexed="9"/>
      </font>
      <fill>
        <patternFill>
          <bgColor indexed="57"/>
        </patternFill>
      </fill>
      <border>
        <left/>
        <right/>
        <top/>
        <bottom/>
      </border>
    </dxf>
    <dxf>
      <font>
        <b/>
        <i val="0"/>
        <color theme="0"/>
      </font>
      <fill>
        <patternFill>
          <bgColor rgb="FF307D99"/>
        </patternFill>
      </fill>
      <border>
        <left/>
        <right/>
        <top/>
        <bottom/>
      </border>
    </dxf>
    <dxf>
      <font>
        <b/>
        <i val="0"/>
        <condense val="0"/>
        <extend val="0"/>
        <color indexed="9"/>
      </font>
      <fill>
        <patternFill>
          <bgColor indexed="57"/>
        </patternFill>
      </fill>
      <border>
        <left/>
        <right/>
        <top/>
        <bottom/>
      </border>
    </dxf>
    <dxf>
      <font>
        <b/>
        <i val="0"/>
        <color theme="0"/>
      </font>
      <fill>
        <patternFill>
          <bgColor rgb="FF307D99"/>
        </patternFill>
      </fill>
      <border>
        <left/>
        <right/>
        <top/>
        <bottom/>
      </border>
    </dxf>
    <dxf>
      <font>
        <b/>
        <i val="0"/>
        <condense val="0"/>
        <extend val="0"/>
        <color indexed="9"/>
      </font>
      <fill>
        <patternFill>
          <bgColor indexed="57"/>
        </patternFill>
      </fill>
      <border>
        <left/>
        <right/>
        <top/>
        <bottom/>
      </border>
    </dxf>
    <dxf>
      <font>
        <b/>
        <i val="0"/>
        <color theme="0"/>
      </font>
      <fill>
        <patternFill>
          <bgColor rgb="FF307D99"/>
        </patternFill>
      </fill>
      <border>
        <left/>
        <right/>
        <top/>
        <bottom/>
      </border>
    </dxf>
    <dxf>
      <font>
        <b/>
        <i val="0"/>
        <condense val="0"/>
        <extend val="0"/>
        <color indexed="9"/>
      </font>
      <fill>
        <patternFill>
          <bgColor indexed="57"/>
        </patternFill>
      </fill>
      <border>
        <left/>
        <right/>
        <top/>
        <bottom/>
      </border>
    </dxf>
    <dxf>
      <font>
        <b/>
        <i val="0"/>
        <color theme="0"/>
      </font>
      <fill>
        <patternFill>
          <bgColor rgb="FF307D99"/>
        </patternFill>
      </fill>
      <border>
        <left/>
        <right/>
        <top/>
        <bottom/>
      </border>
    </dxf>
    <dxf>
      <font>
        <b/>
        <i val="0"/>
        <condense val="0"/>
        <extend val="0"/>
        <color indexed="9"/>
      </font>
      <fill>
        <patternFill>
          <bgColor indexed="57"/>
        </patternFill>
      </fill>
      <border>
        <left/>
        <right/>
        <top/>
        <bottom/>
      </border>
    </dxf>
    <dxf>
      <font>
        <b/>
        <i val="0"/>
        <color theme="0"/>
      </font>
      <fill>
        <patternFill>
          <bgColor rgb="FF307D99"/>
        </patternFill>
      </fill>
      <border>
        <left/>
        <right/>
        <top/>
        <bottom/>
      </border>
    </dxf>
    <dxf>
      <font>
        <b/>
        <i val="0"/>
        <condense val="0"/>
        <extend val="0"/>
        <color indexed="9"/>
      </font>
      <fill>
        <patternFill>
          <bgColor indexed="57"/>
        </patternFill>
      </fill>
      <border>
        <left/>
        <right/>
        <top/>
        <bottom/>
      </border>
    </dxf>
    <dxf>
      <font>
        <b/>
        <i val="0"/>
        <color theme="0"/>
      </font>
      <fill>
        <patternFill>
          <bgColor rgb="FF307D99"/>
        </patternFill>
      </fill>
      <border>
        <left/>
        <right/>
        <top/>
        <bottom/>
      </border>
    </dxf>
    <dxf>
      <font>
        <b/>
        <i val="0"/>
        <condense val="0"/>
        <extend val="0"/>
        <color indexed="9"/>
      </font>
      <fill>
        <patternFill>
          <bgColor indexed="57"/>
        </patternFill>
      </fill>
      <border>
        <left/>
        <right/>
        <top/>
        <bottom/>
      </border>
    </dxf>
    <dxf>
      <font>
        <b/>
        <i val="0"/>
        <color theme="0"/>
      </font>
      <fill>
        <patternFill>
          <bgColor rgb="FF307D99"/>
        </patternFill>
      </fill>
      <border>
        <left/>
        <right/>
        <top/>
        <bottom/>
      </border>
    </dxf>
    <dxf>
      <font>
        <b/>
        <i val="0"/>
        <condense val="0"/>
        <extend val="0"/>
        <color indexed="9"/>
      </font>
      <fill>
        <patternFill>
          <bgColor indexed="57"/>
        </patternFill>
      </fill>
      <border>
        <left/>
        <right/>
        <top/>
        <bottom/>
      </border>
    </dxf>
    <dxf>
      <font>
        <b/>
        <i val="0"/>
        <color theme="0"/>
      </font>
      <fill>
        <patternFill>
          <bgColor rgb="FF307D99"/>
        </patternFill>
      </fill>
      <border>
        <left/>
        <right/>
        <top/>
        <bottom/>
      </border>
    </dxf>
    <dxf>
      <font>
        <b/>
        <i val="0"/>
        <condense val="0"/>
        <extend val="0"/>
        <color indexed="9"/>
      </font>
      <fill>
        <patternFill>
          <bgColor indexed="57"/>
        </patternFill>
      </fill>
      <border>
        <left/>
        <right/>
        <top/>
        <bottom/>
      </border>
    </dxf>
    <dxf>
      <font>
        <b/>
        <i val="0"/>
        <color theme="0"/>
      </font>
      <fill>
        <patternFill>
          <bgColor rgb="FF307D99"/>
        </patternFill>
      </fill>
      <border>
        <left/>
        <right/>
        <top/>
        <bottom/>
      </border>
    </dxf>
    <dxf>
      <font>
        <b/>
        <i val="0"/>
        <condense val="0"/>
        <extend val="0"/>
        <color indexed="9"/>
      </font>
      <fill>
        <patternFill>
          <bgColor indexed="57"/>
        </patternFill>
      </fill>
      <border>
        <left/>
        <right/>
        <top/>
        <bottom/>
      </border>
    </dxf>
    <dxf>
      <font>
        <b/>
        <i val="0"/>
        <color theme="0"/>
      </font>
      <fill>
        <patternFill>
          <bgColor rgb="FF307D99"/>
        </patternFill>
      </fill>
      <border>
        <left/>
        <right/>
        <top/>
        <bottom/>
      </border>
    </dxf>
    <dxf>
      <font>
        <b/>
        <i val="0"/>
        <condense val="0"/>
        <extend val="0"/>
        <color indexed="9"/>
      </font>
      <fill>
        <patternFill>
          <bgColor indexed="57"/>
        </patternFill>
      </fill>
      <border>
        <left/>
        <right/>
        <top/>
        <bottom/>
      </border>
    </dxf>
    <dxf>
      <font>
        <b/>
        <i val="0"/>
        <color theme="0"/>
      </font>
      <fill>
        <patternFill>
          <bgColor rgb="FF307D99"/>
        </patternFill>
      </fill>
      <border>
        <left/>
        <right/>
        <top/>
        <bottom/>
      </border>
    </dxf>
    <dxf>
      <font>
        <b/>
        <i val="0"/>
        <condense val="0"/>
        <extend val="0"/>
        <color indexed="9"/>
      </font>
      <fill>
        <patternFill>
          <bgColor indexed="57"/>
        </patternFill>
      </fill>
      <border>
        <left/>
        <right/>
        <top/>
        <bottom/>
      </border>
    </dxf>
    <dxf>
      <font>
        <b/>
        <i val="0"/>
        <color theme="0"/>
      </font>
      <fill>
        <patternFill>
          <bgColor rgb="FF307D99"/>
        </patternFill>
      </fill>
      <border>
        <left/>
        <right/>
        <top/>
        <bottom/>
      </border>
    </dxf>
    <dxf>
      <font>
        <b/>
        <i val="0"/>
        <condense val="0"/>
        <extend val="0"/>
        <color indexed="9"/>
      </font>
      <fill>
        <patternFill>
          <bgColor indexed="57"/>
        </patternFill>
      </fill>
      <border>
        <left/>
        <right/>
        <top/>
        <bottom/>
      </border>
    </dxf>
    <dxf>
      <font>
        <b/>
        <i val="0"/>
        <color theme="0"/>
      </font>
      <fill>
        <patternFill>
          <bgColor rgb="FF307D99"/>
        </patternFill>
      </fill>
      <border>
        <left/>
        <right/>
        <top/>
        <bottom/>
      </border>
    </dxf>
    <dxf>
      <font>
        <b/>
        <i val="0"/>
        <condense val="0"/>
        <extend val="0"/>
        <color indexed="9"/>
      </font>
      <fill>
        <patternFill>
          <bgColor indexed="57"/>
        </patternFill>
      </fill>
      <border>
        <left/>
        <right/>
        <top/>
        <bottom/>
      </border>
    </dxf>
    <dxf>
      <font>
        <b/>
        <i val="0"/>
        <color theme="0"/>
      </font>
      <fill>
        <patternFill>
          <bgColor rgb="FF307D99"/>
        </patternFill>
      </fill>
      <border>
        <left/>
        <right/>
        <top/>
        <bottom/>
      </border>
    </dxf>
    <dxf>
      <font>
        <b/>
        <i val="0"/>
        <condense val="0"/>
        <extend val="0"/>
      </font>
      <fill>
        <patternFill>
          <bgColor indexed="10"/>
        </patternFill>
      </fill>
      <border>
        <left/>
        <right/>
        <top/>
        <bottom/>
      </border>
    </dxf>
    <dxf>
      <font>
        <b/>
        <i val="0"/>
        <condense val="0"/>
        <extend val="0"/>
        <color indexed="9"/>
      </font>
      <fill>
        <patternFill>
          <bgColor indexed="57"/>
        </patternFill>
      </fill>
      <border>
        <left/>
        <right/>
        <top/>
        <bottom/>
      </border>
    </dxf>
    <dxf>
      <font>
        <b/>
        <i val="0"/>
        <condense val="0"/>
        <extend val="0"/>
        <color auto="1"/>
      </font>
      <fill>
        <patternFill>
          <bgColor indexed="10"/>
        </patternFill>
      </fill>
      <border>
        <left/>
        <right/>
        <top/>
        <bottom/>
      </border>
    </dxf>
    <dxf>
      <font>
        <b/>
        <i val="0"/>
        <condense val="0"/>
        <extend val="0"/>
        <color indexed="9"/>
      </font>
      <fill>
        <patternFill>
          <bgColor indexed="57"/>
        </patternFill>
      </fill>
      <border>
        <left/>
        <right/>
        <top/>
        <bottom/>
      </border>
    </dxf>
    <dxf>
      <font>
        <b/>
        <i val="0"/>
        <color theme="0"/>
      </font>
      <fill>
        <patternFill>
          <bgColor rgb="FF307D99"/>
        </patternFill>
      </fill>
      <border>
        <left/>
        <right/>
        <top/>
        <bottom/>
      </border>
    </dxf>
    <dxf>
      <font>
        <b/>
        <i val="0"/>
        <condense val="0"/>
        <extend val="0"/>
        <color indexed="9"/>
      </font>
      <fill>
        <patternFill>
          <bgColor indexed="57"/>
        </patternFill>
      </fill>
      <border>
        <left/>
        <right/>
        <top/>
        <bottom/>
      </border>
    </dxf>
    <dxf>
      <font>
        <b/>
        <i val="0"/>
        <color theme="0"/>
      </font>
      <fill>
        <patternFill>
          <bgColor rgb="FF307D99"/>
        </patternFill>
      </fill>
      <border>
        <left/>
        <right/>
        <top/>
        <bottom/>
      </border>
    </dxf>
    <dxf>
      <font>
        <b/>
        <i val="0"/>
        <condense val="0"/>
        <extend val="0"/>
        <color indexed="9"/>
      </font>
      <fill>
        <patternFill>
          <bgColor indexed="57"/>
        </patternFill>
      </fill>
      <border>
        <left/>
        <right/>
        <top/>
        <bottom/>
      </border>
    </dxf>
    <dxf>
      <font>
        <b/>
        <i val="0"/>
        <color theme="0"/>
      </font>
      <fill>
        <patternFill>
          <bgColor rgb="FF307D99"/>
        </patternFill>
      </fill>
      <border>
        <left/>
        <right/>
        <top/>
        <bottom/>
      </border>
    </dxf>
    <dxf>
      <font>
        <b/>
        <i val="0"/>
        <condense val="0"/>
        <extend val="0"/>
        <color indexed="9"/>
      </font>
      <fill>
        <patternFill>
          <bgColor indexed="57"/>
        </patternFill>
      </fill>
      <border>
        <left/>
        <right/>
        <top/>
        <bottom/>
      </border>
    </dxf>
    <dxf>
      <font>
        <b/>
        <i val="0"/>
        <color theme="0"/>
      </font>
      <fill>
        <patternFill>
          <bgColor rgb="FF307D99"/>
        </patternFill>
      </fill>
      <border>
        <left/>
        <right/>
        <top/>
        <bottom/>
      </border>
    </dxf>
    <dxf>
      <font>
        <b/>
        <i val="0"/>
        <condense val="0"/>
        <extend val="0"/>
        <color indexed="9"/>
      </font>
      <fill>
        <patternFill>
          <bgColor indexed="57"/>
        </patternFill>
      </fill>
      <border>
        <left/>
        <right/>
        <top/>
        <bottom/>
      </border>
    </dxf>
    <dxf>
      <font>
        <b/>
        <i val="0"/>
        <color theme="0"/>
      </font>
      <fill>
        <patternFill>
          <bgColor rgb="FF307D99"/>
        </patternFill>
      </fill>
      <border>
        <left/>
        <right/>
        <top/>
        <bottom/>
      </border>
    </dxf>
    <dxf>
      <font>
        <b/>
        <i val="0"/>
        <condense val="0"/>
        <extend val="0"/>
        <color indexed="9"/>
      </font>
      <fill>
        <patternFill>
          <bgColor indexed="57"/>
        </patternFill>
      </fill>
      <border>
        <left/>
        <right/>
        <top/>
        <bottom/>
      </border>
    </dxf>
    <dxf>
      <font>
        <b/>
        <i val="0"/>
        <color theme="0"/>
      </font>
      <fill>
        <patternFill>
          <bgColor rgb="FF307D99"/>
        </patternFill>
      </fill>
      <border>
        <left/>
        <right/>
        <top/>
        <bottom/>
      </border>
    </dxf>
    <dxf>
      <font>
        <b/>
        <i val="0"/>
        <condense val="0"/>
        <extend val="0"/>
        <color indexed="9"/>
      </font>
      <fill>
        <patternFill>
          <bgColor indexed="57"/>
        </patternFill>
      </fill>
      <border>
        <left/>
        <right/>
        <top/>
        <bottom/>
      </border>
    </dxf>
    <dxf>
      <font>
        <b/>
        <i val="0"/>
        <color theme="0"/>
      </font>
      <fill>
        <patternFill>
          <bgColor rgb="FF307D99"/>
        </patternFill>
      </fill>
      <border>
        <left/>
        <right/>
        <top/>
        <bottom/>
      </border>
    </dxf>
    <dxf>
      <font>
        <b/>
        <i val="0"/>
        <condense val="0"/>
        <extend val="0"/>
        <color indexed="9"/>
      </font>
      <fill>
        <patternFill>
          <bgColor indexed="57"/>
        </patternFill>
      </fill>
      <border>
        <left/>
        <right/>
        <top/>
        <bottom/>
      </border>
    </dxf>
    <dxf>
      <font>
        <b/>
        <i val="0"/>
        <color theme="0"/>
      </font>
      <fill>
        <patternFill>
          <bgColor rgb="FF307D99"/>
        </patternFill>
      </fill>
      <border>
        <left/>
        <right/>
        <top/>
        <bottom/>
      </border>
    </dxf>
    <dxf>
      <font>
        <b/>
        <i val="0"/>
        <condense val="0"/>
        <extend val="0"/>
        <color indexed="9"/>
      </font>
      <fill>
        <patternFill>
          <bgColor indexed="57"/>
        </patternFill>
      </fill>
      <border>
        <left/>
        <right/>
        <top/>
        <bottom/>
      </border>
    </dxf>
    <dxf>
      <font>
        <b/>
        <i val="0"/>
        <color theme="0"/>
      </font>
      <fill>
        <patternFill>
          <bgColor rgb="FF307D99"/>
        </patternFill>
      </fill>
      <border>
        <left/>
        <right/>
        <top/>
        <bottom/>
      </border>
    </dxf>
    <dxf>
      <font>
        <b/>
        <i val="0"/>
        <condense val="0"/>
        <extend val="0"/>
        <color indexed="9"/>
      </font>
      <fill>
        <patternFill>
          <bgColor indexed="57"/>
        </patternFill>
      </fill>
      <border>
        <left/>
        <right/>
        <top/>
        <bottom/>
      </border>
    </dxf>
    <dxf>
      <font>
        <b/>
        <i val="0"/>
        <color theme="0"/>
      </font>
      <fill>
        <patternFill>
          <bgColor rgb="FF307D99"/>
        </patternFill>
      </fill>
      <border>
        <left/>
        <right/>
        <top/>
        <bottom/>
      </border>
    </dxf>
    <dxf>
      <font>
        <b/>
        <i val="0"/>
        <condense val="0"/>
        <extend val="0"/>
        <color indexed="9"/>
      </font>
      <fill>
        <patternFill>
          <bgColor indexed="57"/>
        </patternFill>
      </fill>
      <border>
        <left/>
        <right/>
        <top/>
        <bottom/>
      </border>
    </dxf>
    <dxf>
      <font>
        <b/>
        <i val="0"/>
        <color theme="0"/>
      </font>
      <fill>
        <patternFill>
          <bgColor rgb="FF307D99"/>
        </patternFill>
      </fill>
      <border>
        <left/>
        <right/>
        <top/>
        <bottom/>
      </border>
    </dxf>
    <dxf>
      <font>
        <b/>
        <i val="0"/>
        <condense val="0"/>
        <extend val="0"/>
        <color indexed="9"/>
      </font>
      <fill>
        <patternFill>
          <bgColor indexed="57"/>
        </patternFill>
      </fill>
      <border>
        <left/>
        <right/>
        <top/>
        <bottom/>
      </border>
    </dxf>
    <dxf>
      <font>
        <b/>
        <i val="0"/>
        <color theme="0"/>
      </font>
      <fill>
        <patternFill>
          <bgColor rgb="FF307D99"/>
        </patternFill>
      </fill>
      <border>
        <left/>
        <right/>
        <top/>
        <bottom/>
      </border>
    </dxf>
    <dxf>
      <font>
        <b/>
        <i val="0"/>
        <condense val="0"/>
        <extend val="0"/>
        <color indexed="9"/>
      </font>
      <fill>
        <patternFill>
          <bgColor indexed="57"/>
        </patternFill>
      </fill>
      <border>
        <left/>
        <right/>
        <top/>
        <bottom/>
      </border>
    </dxf>
    <dxf>
      <font>
        <b/>
        <i val="0"/>
        <color theme="0"/>
      </font>
      <fill>
        <patternFill>
          <bgColor rgb="FF307D99"/>
        </patternFill>
      </fill>
      <border>
        <left/>
        <right/>
        <top/>
        <bottom/>
      </border>
    </dxf>
  </dxfs>
  <tableStyles count="0" defaultTableStyle="TableStyleMedium2" defaultPivotStyle="PivotStyleLight16"/>
  <colors>
    <mruColors>
      <color rgb="FFC671FF"/>
      <color rgb="FFFFCCFF"/>
      <color rgb="FF55EBF7"/>
      <color rgb="FF56F68B"/>
      <color rgb="FFF8923F"/>
      <color rgb="FF182B46"/>
      <color rgb="FFFF99CC"/>
      <color rgb="FFF7F5A9"/>
      <color rgb="FFFFFF66"/>
      <color rgb="FFF8B03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1513277</xdr:colOff>
      <xdr:row>0</xdr:row>
      <xdr:rowOff>171450</xdr:rowOff>
    </xdr:from>
    <xdr:to>
      <xdr:col>4</xdr:col>
      <xdr:colOff>1507492</xdr:colOff>
      <xdr:row>4</xdr:row>
      <xdr:rowOff>0</xdr:rowOff>
    </xdr:to>
    <xdr:pic>
      <xdr:nvPicPr>
        <xdr:cNvPr id="2" name="Picture 1">
          <a:extLst>
            <a:ext uri="{FF2B5EF4-FFF2-40B4-BE49-F238E27FC236}">
              <a16:creationId xmlns:a16="http://schemas.microsoft.com/office/drawing/2014/main" id="{44F67750-EE6F-43E8-ADC3-D8D3661D7B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409252" y="171450"/>
          <a:ext cx="2008435" cy="514350"/>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24</xdr:col>
      <xdr:colOff>0</xdr:colOff>
      <xdr:row>0</xdr:row>
      <xdr:rowOff>0</xdr:rowOff>
    </xdr:from>
    <xdr:to>
      <xdr:col>24</xdr:col>
      <xdr:colOff>0</xdr:colOff>
      <xdr:row>10</xdr:row>
      <xdr:rowOff>78901</xdr:rowOff>
    </xdr:to>
    <xdr:pic>
      <xdr:nvPicPr>
        <xdr:cNvPr id="2" name="Picture 1">
          <a:extLst>
            <a:ext uri="{FF2B5EF4-FFF2-40B4-BE49-F238E27FC236}">
              <a16:creationId xmlns:a16="http://schemas.microsoft.com/office/drawing/2014/main" id="{A2E4833A-99D9-4223-B416-84F9E083270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7928550" y="0"/>
          <a:ext cx="0" cy="222284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15</xdr:col>
      <xdr:colOff>495300</xdr:colOff>
      <xdr:row>0</xdr:row>
      <xdr:rowOff>54429</xdr:rowOff>
    </xdr:from>
    <xdr:to>
      <xdr:col>16384</xdr:col>
      <xdr:colOff>41909</xdr:colOff>
      <xdr:row>2</xdr:row>
      <xdr:rowOff>225244</xdr:rowOff>
    </xdr:to>
    <xdr:pic>
      <xdr:nvPicPr>
        <xdr:cNvPr id="2" name="Picture 1">
          <a:extLst>
            <a:ext uri="{FF2B5EF4-FFF2-40B4-BE49-F238E27FC236}">
              <a16:creationId xmlns:a16="http://schemas.microsoft.com/office/drawing/2014/main" id="{D024C559-8521-46D1-9B7A-6AEA641E498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231086" y="54429"/>
          <a:ext cx="2011134" cy="521426"/>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4</xdr:col>
      <xdr:colOff>38100</xdr:colOff>
      <xdr:row>3</xdr:row>
      <xdr:rowOff>76200</xdr:rowOff>
    </xdr:from>
    <xdr:to>
      <xdr:col>17</xdr:col>
      <xdr:colOff>238125</xdr:colOff>
      <xdr:row>8</xdr:row>
      <xdr:rowOff>0</xdr:rowOff>
    </xdr:to>
    <xdr:sp macro="" textlink="">
      <xdr:nvSpPr>
        <xdr:cNvPr id="3" name="Rectangle 2">
          <a:extLst>
            <a:ext uri="{FF2B5EF4-FFF2-40B4-BE49-F238E27FC236}">
              <a16:creationId xmlns:a16="http://schemas.microsoft.com/office/drawing/2014/main" id="{F636B5A3-A291-4A69-A5F7-DDB6899CA34B}"/>
            </a:ext>
          </a:extLst>
        </xdr:cNvPr>
        <xdr:cNvSpPr/>
      </xdr:nvSpPr>
      <xdr:spPr>
        <a:xfrm>
          <a:off x="6286500" y="876300"/>
          <a:ext cx="8315325" cy="847725"/>
        </a:xfrm>
        <a:prstGeom prst="rect">
          <a:avLst/>
        </a:prstGeom>
        <a:solidFill>
          <a:srgbClr val="7030A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lvl="0"/>
          <a:r>
            <a:rPr lang="en-NZ" sz="1100" b="1" u="sng">
              <a:solidFill>
                <a:schemeClr val="lt1"/>
              </a:solidFill>
              <a:effectLst/>
              <a:latin typeface="+mn-lt"/>
              <a:ea typeface="+mn-ea"/>
              <a:cs typeface="+mn-cs"/>
            </a:rPr>
            <a:t>1) Discrepancies to Annual Report</a:t>
          </a:r>
        </a:p>
        <a:p>
          <a:pPr lvl="0"/>
          <a:r>
            <a:rPr lang="en-NZ" sz="1100">
              <a:solidFill>
                <a:schemeClr val="lt1"/>
              </a:solidFill>
              <a:effectLst/>
              <a:latin typeface="+mn-lt"/>
              <a:ea typeface="+mn-ea"/>
              <a:cs typeface="+mn-cs"/>
            </a:rPr>
            <a:t>&gt; We woul</a:t>
          </a:r>
          <a:r>
            <a:rPr lang="en-NZ" sz="1100" baseline="0">
              <a:solidFill>
                <a:schemeClr val="lt1"/>
              </a:solidFill>
              <a:effectLst/>
              <a:latin typeface="+mn-lt"/>
              <a:ea typeface="+mn-ea"/>
              <a:cs typeface="+mn-cs"/>
            </a:rPr>
            <a:t>d typically e</a:t>
          </a:r>
          <a:r>
            <a:rPr lang="en-NZ" sz="1100">
              <a:solidFill>
                <a:schemeClr val="lt1"/>
              </a:solidFill>
              <a:effectLst/>
              <a:latin typeface="+mn-lt"/>
              <a:ea typeface="+mn-ea"/>
              <a:cs typeface="+mn-cs"/>
            </a:rPr>
            <a:t>xpect </a:t>
          </a:r>
          <a:r>
            <a:rPr lang="en-NZ" sz="1100" b="0">
              <a:solidFill>
                <a:schemeClr val="lt1"/>
              </a:solidFill>
              <a:effectLst/>
              <a:latin typeface="+mn-lt"/>
              <a:ea typeface="+mn-ea"/>
              <a:cs typeface="+mn-cs"/>
            </a:rPr>
            <a:t>responses to align with numbers presented in the annual report (FY19 &amp; FY20)</a:t>
          </a:r>
        </a:p>
        <a:p>
          <a:pPr lvl="0"/>
          <a:r>
            <a:rPr lang="en-NZ" sz="1100">
              <a:solidFill>
                <a:schemeClr val="lt1"/>
              </a:solidFill>
              <a:effectLst/>
              <a:latin typeface="+mn-lt"/>
              <a:ea typeface="+mn-ea"/>
              <a:cs typeface="+mn-cs"/>
            </a:rPr>
            <a:t>&gt; Where discrepancies are noted, we have asked for a rationale to be provided/numbers</a:t>
          </a:r>
          <a:r>
            <a:rPr lang="en-NZ" sz="1100" baseline="0">
              <a:solidFill>
                <a:schemeClr val="lt1"/>
              </a:solidFill>
              <a:effectLst/>
              <a:latin typeface="+mn-lt"/>
              <a:ea typeface="+mn-ea"/>
              <a:cs typeface="+mn-cs"/>
            </a:rPr>
            <a:t> to be updated accordingly</a:t>
          </a:r>
          <a:endParaRPr lang="en-NZ" sz="1100">
            <a:solidFill>
              <a:schemeClr val="bg1"/>
            </a:solidFill>
          </a:endParaRPr>
        </a:p>
      </xdr:txBody>
    </xdr:sp>
    <xdr:clientData/>
  </xdr:twoCellAnchor>
  <xdr:twoCellAnchor>
    <xdr:from>
      <xdr:col>2</xdr:col>
      <xdr:colOff>581025</xdr:colOff>
      <xdr:row>7</xdr:row>
      <xdr:rowOff>142876</xdr:rowOff>
    </xdr:from>
    <xdr:to>
      <xdr:col>3</xdr:col>
      <xdr:colOff>4343400</xdr:colOff>
      <xdr:row>10</xdr:row>
      <xdr:rowOff>171450</xdr:rowOff>
    </xdr:to>
    <xdr:sp macro="" textlink="">
      <xdr:nvSpPr>
        <xdr:cNvPr id="4" name="Rectangle 3">
          <a:extLst>
            <a:ext uri="{FF2B5EF4-FFF2-40B4-BE49-F238E27FC236}">
              <a16:creationId xmlns:a16="http://schemas.microsoft.com/office/drawing/2014/main" id="{B65941E4-1187-403C-B958-81D569547D4D}"/>
            </a:ext>
          </a:extLst>
        </xdr:cNvPr>
        <xdr:cNvSpPr/>
      </xdr:nvSpPr>
      <xdr:spPr>
        <a:xfrm>
          <a:off x="1190625" y="1676401"/>
          <a:ext cx="5038725" cy="790574"/>
        </a:xfrm>
        <a:prstGeom prst="rect">
          <a:avLst/>
        </a:prstGeom>
        <a:solidFill>
          <a:srgbClr val="7030A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lvl="0"/>
          <a:r>
            <a:rPr lang="en-NZ" sz="1100" b="1" u="sng">
              <a:solidFill>
                <a:schemeClr val="lt1"/>
              </a:solidFill>
              <a:effectLst/>
              <a:latin typeface="+mn-lt"/>
              <a:ea typeface="+mn-ea"/>
              <a:cs typeface="+mn-cs"/>
            </a:rPr>
            <a:t>2) Units</a:t>
          </a:r>
          <a:r>
            <a:rPr lang="en-NZ" sz="1100" b="1" u="sng" baseline="0">
              <a:solidFill>
                <a:schemeClr val="lt1"/>
              </a:solidFill>
              <a:effectLst/>
              <a:latin typeface="+mn-lt"/>
              <a:ea typeface="+mn-ea"/>
              <a:cs typeface="+mn-cs"/>
            </a:rPr>
            <a:t> of measurement</a:t>
          </a:r>
          <a:endParaRPr lang="en-NZ" sz="1100" b="1" u="sng">
            <a:solidFill>
              <a:schemeClr val="lt1"/>
            </a:solidFill>
            <a:effectLst/>
            <a:latin typeface="+mn-lt"/>
            <a:ea typeface="+mn-ea"/>
            <a:cs typeface="+mn-cs"/>
          </a:endParaRPr>
        </a:p>
        <a:p>
          <a:pPr lvl="0"/>
          <a:r>
            <a:rPr lang="en-NZ" sz="1100">
              <a:solidFill>
                <a:schemeClr val="lt1"/>
              </a:solidFill>
              <a:effectLst/>
              <a:latin typeface="+mn-lt"/>
              <a:ea typeface="+mn-ea"/>
              <a:cs typeface="+mn-cs"/>
            </a:rPr>
            <a:t>&gt;</a:t>
          </a:r>
          <a:r>
            <a:rPr lang="en-NZ" sz="1100" baseline="0">
              <a:solidFill>
                <a:schemeClr val="lt1"/>
              </a:solidFill>
              <a:effectLst/>
              <a:latin typeface="+mn-lt"/>
              <a:ea typeface="+mn-ea"/>
              <a:cs typeface="+mn-cs"/>
            </a:rPr>
            <a:t> We have noted occasions </a:t>
          </a:r>
          <a:r>
            <a:rPr lang="en-NZ" sz="1100">
              <a:solidFill>
                <a:schemeClr val="lt1"/>
              </a:solidFill>
              <a:effectLst/>
              <a:latin typeface="+mn-lt"/>
              <a:ea typeface="+mn-ea"/>
              <a:cs typeface="+mn-cs"/>
            </a:rPr>
            <a:t>where Local Authorities present values in whole numbers as opposed to being in line with the units n</a:t>
          </a:r>
          <a:r>
            <a:rPr lang="en-NZ" sz="1100" baseline="0">
              <a:solidFill>
                <a:schemeClr val="lt1"/>
              </a:solidFill>
              <a:effectLst/>
              <a:latin typeface="+mn-lt"/>
              <a:ea typeface="+mn-ea"/>
              <a:cs typeface="+mn-cs"/>
            </a:rPr>
            <a:t>oted in column E. </a:t>
          </a:r>
          <a:endParaRPr lang="en-NZ" sz="1100">
            <a:solidFill>
              <a:schemeClr val="bg1"/>
            </a:solidFill>
          </a:endParaRPr>
        </a:p>
      </xdr:txBody>
    </xdr:sp>
    <xdr:clientData/>
  </xdr:twoCellAnchor>
  <xdr:twoCellAnchor>
    <xdr:from>
      <xdr:col>8</xdr:col>
      <xdr:colOff>590551</xdr:colOff>
      <xdr:row>8</xdr:row>
      <xdr:rowOff>0</xdr:rowOff>
    </xdr:from>
    <xdr:to>
      <xdr:col>9</xdr:col>
      <xdr:colOff>233363</xdr:colOff>
      <xdr:row>9</xdr:row>
      <xdr:rowOff>171450</xdr:rowOff>
    </xdr:to>
    <xdr:cxnSp macro="">
      <xdr:nvCxnSpPr>
        <xdr:cNvPr id="6" name="Straight Arrow Connector 5">
          <a:extLst>
            <a:ext uri="{FF2B5EF4-FFF2-40B4-BE49-F238E27FC236}">
              <a16:creationId xmlns:a16="http://schemas.microsoft.com/office/drawing/2014/main" id="{EA7880E4-FC6A-470A-A22B-FCC9AF317E63}"/>
            </a:ext>
          </a:extLst>
        </xdr:cNvPr>
        <xdr:cNvCxnSpPr>
          <a:stCxn id="3" idx="2"/>
        </xdr:cNvCxnSpPr>
      </xdr:nvCxnSpPr>
      <xdr:spPr>
        <a:xfrm flipH="1">
          <a:off x="9867901" y="1724025"/>
          <a:ext cx="576262" cy="390525"/>
        </a:xfrm>
        <a:prstGeom prst="straightConnector1">
          <a:avLst/>
        </a:prstGeom>
        <a:ln>
          <a:solidFill>
            <a:srgbClr val="7030A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233363</xdr:colOff>
      <xdr:row>8</xdr:row>
      <xdr:rowOff>0</xdr:rowOff>
    </xdr:from>
    <xdr:to>
      <xdr:col>11</xdr:col>
      <xdr:colOff>666750</xdr:colOff>
      <xdr:row>9</xdr:row>
      <xdr:rowOff>19050</xdr:rowOff>
    </xdr:to>
    <xdr:cxnSp macro="">
      <xdr:nvCxnSpPr>
        <xdr:cNvPr id="7" name="Straight Arrow Connector 6">
          <a:extLst>
            <a:ext uri="{FF2B5EF4-FFF2-40B4-BE49-F238E27FC236}">
              <a16:creationId xmlns:a16="http://schemas.microsoft.com/office/drawing/2014/main" id="{07FA46EF-DFA2-4D46-B8A7-BFE3E89E17F3}"/>
            </a:ext>
          </a:extLst>
        </xdr:cNvPr>
        <xdr:cNvCxnSpPr>
          <a:stCxn id="3" idx="2"/>
        </xdr:cNvCxnSpPr>
      </xdr:nvCxnSpPr>
      <xdr:spPr>
        <a:xfrm>
          <a:off x="10444163" y="1724025"/>
          <a:ext cx="1195387" cy="238125"/>
        </a:xfrm>
        <a:prstGeom prst="straightConnector1">
          <a:avLst/>
        </a:prstGeom>
        <a:ln>
          <a:solidFill>
            <a:srgbClr val="7030A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1824038</xdr:colOff>
      <xdr:row>10</xdr:row>
      <xdr:rowOff>171450</xdr:rowOff>
    </xdr:from>
    <xdr:to>
      <xdr:col>4</xdr:col>
      <xdr:colOff>0</xdr:colOff>
      <xdr:row>15</xdr:row>
      <xdr:rowOff>19050</xdr:rowOff>
    </xdr:to>
    <xdr:cxnSp macro="">
      <xdr:nvCxnSpPr>
        <xdr:cNvPr id="10" name="Straight Arrow Connector 9">
          <a:extLst>
            <a:ext uri="{FF2B5EF4-FFF2-40B4-BE49-F238E27FC236}">
              <a16:creationId xmlns:a16="http://schemas.microsoft.com/office/drawing/2014/main" id="{E42E0F43-A578-4ECC-87CD-7464EB91BB9D}"/>
            </a:ext>
          </a:extLst>
        </xdr:cNvPr>
        <xdr:cNvCxnSpPr>
          <a:stCxn id="4" idx="2"/>
        </xdr:cNvCxnSpPr>
      </xdr:nvCxnSpPr>
      <xdr:spPr>
        <a:xfrm>
          <a:off x="3709988" y="2466975"/>
          <a:ext cx="2538412" cy="809625"/>
        </a:xfrm>
        <a:prstGeom prst="straightConnector1">
          <a:avLst/>
        </a:prstGeom>
        <a:ln>
          <a:solidFill>
            <a:srgbClr val="7030A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266700</xdr:colOff>
      <xdr:row>24</xdr:row>
      <xdr:rowOff>138112</xdr:rowOff>
    </xdr:from>
    <xdr:to>
      <xdr:col>19</xdr:col>
      <xdr:colOff>166688</xdr:colOff>
      <xdr:row>33</xdr:row>
      <xdr:rowOff>171450</xdr:rowOff>
    </xdr:to>
    <xdr:sp macro="" textlink="">
      <xdr:nvSpPr>
        <xdr:cNvPr id="2" name="Rectangle 1">
          <a:extLst>
            <a:ext uri="{FF2B5EF4-FFF2-40B4-BE49-F238E27FC236}">
              <a16:creationId xmlns:a16="http://schemas.microsoft.com/office/drawing/2014/main" id="{E7B09618-7DF9-42DB-B41E-3D7355CCA344}"/>
            </a:ext>
          </a:extLst>
        </xdr:cNvPr>
        <xdr:cNvSpPr/>
      </xdr:nvSpPr>
      <xdr:spPr>
        <a:xfrm>
          <a:off x="10391775" y="4814887"/>
          <a:ext cx="6319838" cy="1662113"/>
        </a:xfrm>
        <a:prstGeom prst="rect">
          <a:avLst/>
        </a:prstGeom>
        <a:solidFill>
          <a:srgbClr val="7030A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lvl="0"/>
          <a:r>
            <a:rPr lang="en-NZ" sz="1100" b="1" u="sng">
              <a:solidFill>
                <a:schemeClr val="lt1"/>
              </a:solidFill>
              <a:effectLst/>
              <a:latin typeface="+mn-lt"/>
              <a:ea typeface="+mn-ea"/>
              <a:cs typeface="+mn-cs"/>
            </a:rPr>
            <a:t>3) Tangible Fixed Assets</a:t>
          </a:r>
        </a:p>
        <a:p>
          <a:pPr lvl="0"/>
          <a:r>
            <a:rPr lang="en-NZ" sz="1100">
              <a:solidFill>
                <a:schemeClr val="lt1"/>
              </a:solidFill>
              <a:effectLst/>
              <a:latin typeface="+mn-lt"/>
              <a:ea typeface="+mn-ea"/>
              <a:cs typeface="+mn-cs"/>
            </a:rPr>
            <a:t>&gt; In some instances, Local Authorities include only infrastructure assets in line items F2.8a, F2.8b &amp;</a:t>
          </a:r>
          <a:r>
            <a:rPr lang="en-NZ" sz="1100" baseline="0">
              <a:solidFill>
                <a:schemeClr val="lt1"/>
              </a:solidFill>
              <a:effectLst/>
              <a:latin typeface="+mn-lt"/>
              <a:ea typeface="+mn-ea"/>
              <a:cs typeface="+mn-cs"/>
            </a:rPr>
            <a:t> F2.8c.</a:t>
          </a:r>
          <a:endParaRPr lang="en-NZ" sz="1800">
            <a:solidFill>
              <a:schemeClr val="lt1"/>
            </a:solidFill>
            <a:effectLst/>
            <a:latin typeface="+mn-lt"/>
            <a:ea typeface="+mn-ea"/>
            <a:cs typeface="+mn-cs"/>
          </a:endParaRPr>
        </a:p>
        <a:p>
          <a:pPr lvl="0"/>
          <a:r>
            <a:rPr lang="en-NZ" sz="1100">
              <a:solidFill>
                <a:schemeClr val="lt1"/>
              </a:solidFill>
              <a:effectLst/>
              <a:latin typeface="+mn-lt"/>
              <a:ea typeface="+mn-ea"/>
              <a:cs typeface="+mn-cs"/>
            </a:rPr>
            <a:t>&gt; Please also capture the following items within these cells (three waters specific):</a:t>
          </a:r>
        </a:p>
        <a:p>
          <a:pPr lvl="0"/>
          <a:r>
            <a:rPr lang="en-NZ" sz="1100" baseline="0">
              <a:solidFill>
                <a:schemeClr val="lt1"/>
              </a:solidFill>
              <a:effectLst/>
              <a:latin typeface="+mn-lt"/>
              <a:ea typeface="+mn-ea"/>
              <a:cs typeface="+mn-cs"/>
            </a:rPr>
            <a:t>             - </a:t>
          </a:r>
          <a:r>
            <a:rPr lang="en-NZ" sz="1100">
              <a:solidFill>
                <a:schemeClr val="lt1"/>
              </a:solidFill>
              <a:effectLst/>
              <a:latin typeface="+mn-lt"/>
              <a:ea typeface="+mn-ea"/>
              <a:cs typeface="+mn-cs"/>
            </a:rPr>
            <a:t>Capital WIP</a:t>
          </a:r>
        </a:p>
        <a:p>
          <a:pPr lvl="0"/>
          <a:r>
            <a:rPr lang="en-NZ" sz="1100" baseline="0">
              <a:solidFill>
                <a:schemeClr val="lt1"/>
              </a:solidFill>
              <a:effectLst/>
              <a:latin typeface="+mn-lt"/>
              <a:ea typeface="+mn-ea"/>
              <a:cs typeface="+mn-cs"/>
            </a:rPr>
            <a:t>             </a:t>
          </a:r>
          <a:r>
            <a:rPr lang="en-NZ" sz="1100">
              <a:solidFill>
                <a:schemeClr val="lt1"/>
              </a:solidFill>
              <a:effectLst/>
              <a:latin typeface="+mn-lt"/>
              <a:ea typeface="+mn-ea"/>
              <a:cs typeface="+mn-cs"/>
            </a:rPr>
            <a:t>- Operational assets</a:t>
          </a:r>
          <a:endParaRPr lang="en-NZ" sz="1800">
            <a:solidFill>
              <a:schemeClr val="lt1"/>
            </a:solidFill>
            <a:effectLst/>
            <a:latin typeface="+mn-lt"/>
            <a:ea typeface="+mn-ea"/>
            <a:cs typeface="+mn-cs"/>
          </a:endParaRPr>
        </a:p>
        <a:p>
          <a:r>
            <a:rPr lang="en-NZ" sz="1100">
              <a:solidFill>
                <a:schemeClr val="lt1"/>
              </a:solidFill>
              <a:effectLst/>
              <a:latin typeface="+mn-lt"/>
              <a:ea typeface="+mn-ea"/>
              <a:cs typeface="+mn-cs"/>
            </a:rPr>
            <a:t>             -</a:t>
          </a:r>
          <a:r>
            <a:rPr lang="en-NZ" sz="1100" baseline="0">
              <a:solidFill>
                <a:schemeClr val="lt1"/>
              </a:solidFill>
              <a:effectLst/>
              <a:latin typeface="+mn-lt"/>
              <a:ea typeface="+mn-ea"/>
              <a:cs typeface="+mn-cs"/>
            </a:rPr>
            <a:t> </a:t>
          </a:r>
          <a:r>
            <a:rPr lang="en-NZ" sz="1100">
              <a:solidFill>
                <a:schemeClr val="lt1"/>
              </a:solidFill>
              <a:effectLst/>
              <a:latin typeface="+mn-lt"/>
              <a:ea typeface="+mn-ea"/>
              <a:cs typeface="+mn-cs"/>
            </a:rPr>
            <a:t>Plant &amp; machinery </a:t>
          </a:r>
        </a:p>
        <a:p>
          <a:r>
            <a:rPr lang="en-NZ" sz="1100">
              <a:solidFill>
                <a:schemeClr val="lt1"/>
              </a:solidFill>
              <a:effectLst/>
              <a:latin typeface="+mn-lt"/>
              <a:ea typeface="+mn-ea"/>
              <a:cs typeface="+mn-cs"/>
            </a:rPr>
            <a:t>&gt;</a:t>
          </a:r>
          <a:r>
            <a:rPr lang="en-NZ" sz="1100" baseline="0">
              <a:solidFill>
                <a:schemeClr val="lt1"/>
              </a:solidFill>
              <a:effectLst/>
              <a:latin typeface="+mn-lt"/>
              <a:ea typeface="+mn-ea"/>
              <a:cs typeface="+mn-cs"/>
            </a:rPr>
            <a:t> The above items should also be captured within Table F9, therefore the closing book values presented in F9 should agree to the FY20 values in F2 (please also see comments in Table F9). If this is not the case or not appropriate, please provide a rationale for the discrepancy in the comments box provided.</a:t>
          </a:r>
          <a:endParaRPr lang="en-NZ" sz="1800">
            <a:solidFill>
              <a:schemeClr val="bg1"/>
            </a:solidFill>
          </a:endParaRPr>
        </a:p>
      </xdr:txBody>
    </xdr:sp>
    <xdr:clientData/>
  </xdr:twoCellAnchor>
  <xdr:twoCellAnchor>
    <xdr:from>
      <xdr:col>3</xdr:col>
      <xdr:colOff>1662115</xdr:colOff>
      <xdr:row>25</xdr:row>
      <xdr:rowOff>33342</xdr:rowOff>
    </xdr:from>
    <xdr:to>
      <xdr:col>9</xdr:col>
      <xdr:colOff>266700</xdr:colOff>
      <xdr:row>29</xdr:row>
      <xdr:rowOff>64294</xdr:rowOff>
    </xdr:to>
    <xdr:cxnSp macro="">
      <xdr:nvCxnSpPr>
        <xdr:cNvPr id="4" name="Straight Arrow Connector 3">
          <a:extLst>
            <a:ext uri="{FF2B5EF4-FFF2-40B4-BE49-F238E27FC236}">
              <a16:creationId xmlns:a16="http://schemas.microsoft.com/office/drawing/2014/main" id="{CF5D7A47-A12D-4749-90FE-645CBEEAE463}"/>
            </a:ext>
          </a:extLst>
        </xdr:cNvPr>
        <xdr:cNvCxnSpPr>
          <a:stCxn id="2" idx="1"/>
        </xdr:cNvCxnSpPr>
      </xdr:nvCxnSpPr>
      <xdr:spPr>
        <a:xfrm flipH="1" flipV="1">
          <a:off x="3433765" y="4891092"/>
          <a:ext cx="6958010" cy="754852"/>
        </a:xfrm>
        <a:prstGeom prst="straightConnector1">
          <a:avLst/>
        </a:prstGeom>
        <a:ln>
          <a:solidFill>
            <a:srgbClr val="7030A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171450</xdr:colOff>
      <xdr:row>37</xdr:row>
      <xdr:rowOff>9526</xdr:rowOff>
    </xdr:from>
    <xdr:to>
      <xdr:col>20</xdr:col>
      <xdr:colOff>552451</xdr:colOff>
      <xdr:row>41</xdr:row>
      <xdr:rowOff>28575</xdr:rowOff>
    </xdr:to>
    <xdr:sp macro="" textlink="">
      <xdr:nvSpPr>
        <xdr:cNvPr id="5" name="Rectangle 4">
          <a:extLst>
            <a:ext uri="{FF2B5EF4-FFF2-40B4-BE49-F238E27FC236}">
              <a16:creationId xmlns:a16="http://schemas.microsoft.com/office/drawing/2014/main" id="{A4C7E661-EC61-41CD-80AC-81789A690214}"/>
            </a:ext>
          </a:extLst>
        </xdr:cNvPr>
        <xdr:cNvSpPr/>
      </xdr:nvSpPr>
      <xdr:spPr>
        <a:xfrm>
          <a:off x="11058525" y="7038976"/>
          <a:ext cx="7172326" cy="742949"/>
        </a:xfrm>
        <a:prstGeom prst="rect">
          <a:avLst/>
        </a:prstGeom>
        <a:solidFill>
          <a:srgbClr val="7030A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lvl="0"/>
          <a:r>
            <a:rPr lang="en-NZ" sz="1100" b="1" u="sng">
              <a:solidFill>
                <a:schemeClr val="lt1"/>
              </a:solidFill>
              <a:effectLst/>
              <a:latin typeface="+mn-lt"/>
              <a:ea typeface="+mn-ea"/>
              <a:cs typeface="+mn-cs"/>
            </a:rPr>
            <a:t>4) Current</a:t>
          </a:r>
          <a:r>
            <a:rPr lang="en-NZ" sz="1100" b="1" u="sng" baseline="0">
              <a:solidFill>
                <a:schemeClr val="lt1"/>
              </a:solidFill>
              <a:effectLst/>
              <a:latin typeface="+mn-lt"/>
              <a:ea typeface="+mn-ea"/>
              <a:cs typeface="+mn-cs"/>
            </a:rPr>
            <a:t> Borrowings</a:t>
          </a:r>
          <a:endParaRPr lang="en-NZ" sz="1100" b="1" u="sng">
            <a:solidFill>
              <a:schemeClr val="lt1"/>
            </a:solidFill>
            <a:effectLst/>
            <a:latin typeface="+mn-lt"/>
            <a:ea typeface="+mn-ea"/>
            <a:cs typeface="+mn-cs"/>
          </a:endParaRPr>
        </a:p>
        <a:p>
          <a:pPr lvl="0"/>
          <a:r>
            <a:rPr lang="en-NZ" sz="1100">
              <a:solidFill>
                <a:schemeClr val="lt1"/>
              </a:solidFill>
              <a:effectLst/>
              <a:latin typeface="+mn-lt"/>
              <a:ea typeface="+mn-ea"/>
              <a:cs typeface="+mn-cs"/>
            </a:rPr>
            <a:t>&gt; </a:t>
          </a:r>
          <a:r>
            <a:rPr lang="en-NZ" sz="1100" b="1">
              <a:solidFill>
                <a:schemeClr val="lt1"/>
              </a:solidFill>
              <a:effectLst/>
              <a:latin typeface="+mn-lt"/>
              <a:ea typeface="+mn-ea"/>
              <a:cs typeface="+mn-cs"/>
            </a:rPr>
            <a:t>F2.19 - Other current liabilities' </a:t>
          </a:r>
          <a:r>
            <a:rPr lang="en-NZ" sz="1100">
              <a:solidFill>
                <a:schemeClr val="lt1"/>
              </a:solidFill>
              <a:effectLst/>
              <a:latin typeface="+mn-lt"/>
              <a:ea typeface="+mn-ea"/>
              <a:cs typeface="+mn-cs"/>
            </a:rPr>
            <a:t>is the most appropriate</a:t>
          </a:r>
          <a:r>
            <a:rPr lang="en-NZ" sz="1100" b="1">
              <a:solidFill>
                <a:schemeClr val="lt1"/>
              </a:solidFill>
              <a:effectLst/>
              <a:latin typeface="+mn-lt"/>
              <a:ea typeface="+mn-ea"/>
              <a:cs typeface="+mn-cs"/>
            </a:rPr>
            <a:t> </a:t>
          </a:r>
          <a:r>
            <a:rPr lang="en-NZ" sz="1100">
              <a:solidFill>
                <a:schemeClr val="lt1"/>
              </a:solidFill>
              <a:effectLst/>
              <a:latin typeface="+mn-lt"/>
              <a:ea typeface="+mn-ea"/>
              <a:cs typeface="+mn-cs"/>
            </a:rPr>
            <a:t>item reference to enter current borrowings information</a:t>
          </a:r>
        </a:p>
        <a:p>
          <a:r>
            <a:rPr lang="en-NZ" sz="1100">
              <a:solidFill>
                <a:schemeClr val="lt1"/>
              </a:solidFill>
              <a:effectLst/>
              <a:latin typeface="+mn-lt"/>
              <a:ea typeface="+mn-ea"/>
              <a:cs typeface="+mn-cs"/>
            </a:rPr>
            <a:t>&gt; Please note the value/proportion of any current borrowings</a:t>
          </a:r>
          <a:r>
            <a:rPr lang="en-NZ" sz="1100" baseline="0">
              <a:solidFill>
                <a:schemeClr val="lt1"/>
              </a:solidFill>
              <a:effectLst/>
              <a:latin typeface="+mn-lt"/>
              <a:ea typeface="+mn-ea"/>
              <a:cs typeface="+mn-cs"/>
            </a:rPr>
            <a:t> within this line item </a:t>
          </a:r>
          <a:r>
            <a:rPr lang="en-NZ" sz="1100">
              <a:solidFill>
                <a:schemeClr val="lt1"/>
              </a:solidFill>
              <a:effectLst/>
              <a:latin typeface="+mn-lt"/>
              <a:ea typeface="+mn-ea"/>
              <a:cs typeface="+mn-cs"/>
            </a:rPr>
            <a:t>in the comments box </a:t>
          </a:r>
          <a:endParaRPr lang="en-NZ" sz="1800">
            <a:solidFill>
              <a:schemeClr val="bg1"/>
            </a:solidFill>
          </a:endParaRPr>
        </a:p>
      </xdr:txBody>
    </xdr:sp>
    <xdr:clientData/>
  </xdr:twoCellAnchor>
  <xdr:twoCellAnchor>
    <xdr:from>
      <xdr:col>8</xdr:col>
      <xdr:colOff>923925</xdr:colOff>
      <xdr:row>39</xdr:row>
      <xdr:rowOff>42864</xdr:rowOff>
    </xdr:from>
    <xdr:to>
      <xdr:col>11</xdr:col>
      <xdr:colOff>200026</xdr:colOff>
      <xdr:row>41</xdr:row>
      <xdr:rowOff>28575</xdr:rowOff>
    </xdr:to>
    <xdr:cxnSp macro="">
      <xdr:nvCxnSpPr>
        <xdr:cNvPr id="6" name="Straight Arrow Connector 5">
          <a:extLst>
            <a:ext uri="{FF2B5EF4-FFF2-40B4-BE49-F238E27FC236}">
              <a16:creationId xmlns:a16="http://schemas.microsoft.com/office/drawing/2014/main" id="{DD0C447B-AA14-40C3-80EE-1C7598C726A7}"/>
            </a:ext>
          </a:extLst>
        </xdr:cNvPr>
        <xdr:cNvCxnSpPr/>
      </xdr:nvCxnSpPr>
      <xdr:spPr>
        <a:xfrm flipH="1">
          <a:off x="10115550" y="7434264"/>
          <a:ext cx="971551" cy="347661"/>
        </a:xfrm>
        <a:prstGeom prst="straightConnector1">
          <a:avLst/>
        </a:prstGeom>
        <a:ln>
          <a:solidFill>
            <a:srgbClr val="7030A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3971924</xdr:colOff>
      <xdr:row>8</xdr:row>
      <xdr:rowOff>66675</xdr:rowOff>
    </xdr:from>
    <xdr:to>
      <xdr:col>16</xdr:col>
      <xdr:colOff>190500</xdr:colOff>
      <xdr:row>12</xdr:row>
      <xdr:rowOff>9525</xdr:rowOff>
    </xdr:to>
    <xdr:sp macro="" textlink="">
      <xdr:nvSpPr>
        <xdr:cNvPr id="2" name="Rectangle 1">
          <a:extLst>
            <a:ext uri="{FF2B5EF4-FFF2-40B4-BE49-F238E27FC236}">
              <a16:creationId xmlns:a16="http://schemas.microsoft.com/office/drawing/2014/main" id="{EAA68ABD-8ECF-4EF3-BDC7-347C17CC2629}"/>
            </a:ext>
          </a:extLst>
        </xdr:cNvPr>
        <xdr:cNvSpPr/>
      </xdr:nvSpPr>
      <xdr:spPr>
        <a:xfrm>
          <a:off x="5714999" y="1800225"/>
          <a:ext cx="8610601" cy="695325"/>
        </a:xfrm>
        <a:prstGeom prst="rect">
          <a:avLst/>
        </a:prstGeom>
        <a:solidFill>
          <a:srgbClr val="7030A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n-NZ" sz="1100" b="1" u="sng">
              <a:solidFill>
                <a:schemeClr val="lt1"/>
              </a:solidFill>
              <a:effectLst/>
              <a:latin typeface="+mn-lt"/>
              <a:ea typeface="+mn-ea"/>
              <a:cs typeface="+mn-cs"/>
            </a:rPr>
            <a:t>5) Allocation</a:t>
          </a:r>
          <a:r>
            <a:rPr lang="en-NZ" sz="1100" b="1" u="sng" baseline="0">
              <a:solidFill>
                <a:schemeClr val="lt1"/>
              </a:solidFill>
              <a:effectLst/>
              <a:latin typeface="+mn-lt"/>
              <a:ea typeface="+mn-ea"/>
              <a:cs typeface="+mn-cs"/>
            </a:rPr>
            <a:t> rates/proxy</a:t>
          </a:r>
        </a:p>
        <a:p>
          <a:pPr algn="l"/>
          <a:r>
            <a:rPr lang="en-NZ" sz="1100" b="0">
              <a:solidFill>
                <a:schemeClr val="lt1"/>
              </a:solidFill>
              <a:effectLst/>
              <a:latin typeface="+mn-lt"/>
              <a:ea typeface="+mn-ea"/>
              <a:cs typeface="+mn-cs"/>
            </a:rPr>
            <a:t>Where an allocation rate/proxy is applied to derive three waters balances, please provide further details of the rationale/basis in the comments box for all tables</a:t>
          </a:r>
          <a:r>
            <a:rPr lang="en-NZ" sz="1100" b="0" baseline="0">
              <a:solidFill>
                <a:schemeClr val="lt1"/>
              </a:solidFill>
              <a:effectLst/>
              <a:latin typeface="+mn-lt"/>
              <a:ea typeface="+mn-ea"/>
              <a:cs typeface="+mn-cs"/>
            </a:rPr>
            <a:t> relating to three waters (see comment box below).</a:t>
          </a:r>
          <a:endParaRPr lang="en-NZ" sz="1100" b="0">
            <a:solidFill>
              <a:schemeClr val="bg1"/>
            </a:solidFill>
          </a:endParaRPr>
        </a:p>
      </xdr:txBody>
    </xdr:sp>
    <xdr:clientData/>
  </xdr:twoCellAnchor>
  <xdr:twoCellAnchor>
    <xdr:from>
      <xdr:col>16</xdr:col>
      <xdr:colOff>190500</xdr:colOff>
      <xdr:row>10</xdr:row>
      <xdr:rowOff>33338</xdr:rowOff>
    </xdr:from>
    <xdr:to>
      <xdr:col>18</xdr:col>
      <xdr:colOff>304800</xdr:colOff>
      <xdr:row>17</xdr:row>
      <xdr:rowOff>19050</xdr:rowOff>
    </xdr:to>
    <xdr:cxnSp macro="">
      <xdr:nvCxnSpPr>
        <xdr:cNvPr id="5" name="Straight Arrow Connector 4">
          <a:extLst>
            <a:ext uri="{FF2B5EF4-FFF2-40B4-BE49-F238E27FC236}">
              <a16:creationId xmlns:a16="http://schemas.microsoft.com/office/drawing/2014/main" id="{D72524EA-F2AE-4CA6-952E-91A1116D2CB8}"/>
            </a:ext>
          </a:extLst>
        </xdr:cNvPr>
        <xdr:cNvCxnSpPr>
          <a:stCxn id="2" idx="3"/>
        </xdr:cNvCxnSpPr>
      </xdr:nvCxnSpPr>
      <xdr:spPr>
        <a:xfrm>
          <a:off x="14325600" y="2147888"/>
          <a:ext cx="1552575" cy="1262062"/>
        </a:xfrm>
        <a:prstGeom prst="straightConnector1">
          <a:avLst/>
        </a:prstGeom>
        <a:ln>
          <a:solidFill>
            <a:srgbClr val="7030A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3971924</xdr:colOff>
      <xdr:row>12</xdr:row>
      <xdr:rowOff>133350</xdr:rowOff>
    </xdr:from>
    <xdr:to>
      <xdr:col>14</xdr:col>
      <xdr:colOff>219075</xdr:colOff>
      <xdr:row>19</xdr:row>
      <xdr:rowOff>133350</xdr:rowOff>
    </xdr:to>
    <xdr:sp macro="" textlink="">
      <xdr:nvSpPr>
        <xdr:cNvPr id="6" name="Rectangle 5">
          <a:extLst>
            <a:ext uri="{FF2B5EF4-FFF2-40B4-BE49-F238E27FC236}">
              <a16:creationId xmlns:a16="http://schemas.microsoft.com/office/drawing/2014/main" id="{2D9CED98-FA5D-4094-871E-35E9B4505BE1}"/>
            </a:ext>
          </a:extLst>
        </xdr:cNvPr>
        <xdr:cNvSpPr/>
      </xdr:nvSpPr>
      <xdr:spPr>
        <a:xfrm>
          <a:off x="5714999" y="2619375"/>
          <a:ext cx="7324726" cy="1266825"/>
        </a:xfrm>
        <a:prstGeom prst="rect">
          <a:avLst/>
        </a:prstGeom>
        <a:solidFill>
          <a:srgbClr val="7030A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lvl="0"/>
          <a:r>
            <a:rPr lang="en-NZ" sz="1100" b="1" u="sng">
              <a:solidFill>
                <a:schemeClr val="lt1"/>
              </a:solidFill>
              <a:effectLst/>
              <a:latin typeface="+mn-lt"/>
              <a:ea typeface="+mn-ea"/>
              <a:cs typeface="+mn-cs"/>
            </a:rPr>
            <a:t>6) Whole</a:t>
          </a:r>
          <a:r>
            <a:rPr lang="en-NZ" sz="1100" b="1" u="sng" baseline="0">
              <a:solidFill>
                <a:schemeClr val="lt1"/>
              </a:solidFill>
              <a:effectLst/>
              <a:latin typeface="+mn-lt"/>
              <a:ea typeface="+mn-ea"/>
              <a:cs typeface="+mn-cs"/>
            </a:rPr>
            <a:t> of council vs three waters</a:t>
          </a:r>
          <a:endParaRPr lang="en-NZ" sz="1100" b="1" u="sng">
            <a:solidFill>
              <a:schemeClr val="lt1"/>
            </a:solidFill>
            <a:effectLst/>
            <a:latin typeface="+mn-lt"/>
            <a:ea typeface="+mn-ea"/>
            <a:cs typeface="+mn-cs"/>
          </a:endParaRPr>
        </a:p>
        <a:p>
          <a:pPr lvl="0"/>
          <a:r>
            <a:rPr lang="en-NZ" sz="1100">
              <a:solidFill>
                <a:schemeClr val="lt1"/>
              </a:solidFill>
              <a:effectLst/>
              <a:latin typeface="+mn-lt"/>
              <a:ea typeface="+mn-ea"/>
              <a:cs typeface="+mn-cs"/>
            </a:rPr>
            <a:t>Whole of council</a:t>
          </a:r>
          <a:r>
            <a:rPr lang="en-NZ" sz="1100" baseline="0">
              <a:solidFill>
                <a:schemeClr val="lt1"/>
              </a:solidFill>
              <a:effectLst/>
              <a:latin typeface="+mn-lt"/>
              <a:ea typeface="+mn-ea"/>
              <a:cs typeface="+mn-cs"/>
            </a:rPr>
            <a:t> </a:t>
          </a:r>
          <a:r>
            <a:rPr lang="en-NZ" sz="1100">
              <a:solidFill>
                <a:schemeClr val="lt1"/>
              </a:solidFill>
              <a:effectLst/>
              <a:latin typeface="+mn-lt"/>
              <a:ea typeface="+mn-ea"/>
              <a:cs typeface="+mn-cs"/>
            </a:rPr>
            <a:t>data has been inputted into three waters specific tabs on some occasions. Below is a summary</a:t>
          </a:r>
          <a:r>
            <a:rPr lang="en-NZ" sz="1100" baseline="0">
              <a:solidFill>
                <a:schemeClr val="lt1"/>
              </a:solidFill>
              <a:effectLst/>
              <a:latin typeface="+mn-lt"/>
              <a:ea typeface="+mn-ea"/>
              <a:cs typeface="+mn-cs"/>
            </a:rPr>
            <a:t> </a:t>
          </a:r>
          <a:r>
            <a:rPr lang="en-NZ" sz="1100">
              <a:solidFill>
                <a:schemeClr val="lt1"/>
              </a:solidFill>
              <a:effectLst/>
              <a:latin typeface="+mn-lt"/>
              <a:ea typeface="+mn-ea"/>
              <a:cs typeface="+mn-cs"/>
            </a:rPr>
            <a:t>of the information requested in each Worksheet:</a:t>
          </a:r>
        </a:p>
        <a:p>
          <a:pPr lvl="0"/>
          <a:endParaRPr lang="en-NZ" sz="1100">
            <a:solidFill>
              <a:schemeClr val="lt1"/>
            </a:solidFill>
            <a:effectLst/>
            <a:latin typeface="+mn-lt"/>
            <a:ea typeface="+mn-ea"/>
            <a:cs typeface="+mn-cs"/>
          </a:endParaRPr>
        </a:p>
        <a:p>
          <a:pPr lvl="0"/>
          <a:r>
            <a:rPr lang="en-NZ" sz="1100" b="1">
              <a:solidFill>
                <a:schemeClr val="lt1"/>
              </a:solidFill>
              <a:effectLst/>
              <a:latin typeface="+mn-lt"/>
              <a:ea typeface="+mn-ea"/>
              <a:cs typeface="+mn-cs"/>
            </a:rPr>
            <a:t>          &gt; Whole of Local Authority level:</a:t>
          </a:r>
          <a:r>
            <a:rPr lang="en-NZ" sz="1100">
              <a:solidFill>
                <a:schemeClr val="lt1"/>
              </a:solidFill>
              <a:effectLst/>
              <a:latin typeface="+mn-lt"/>
              <a:ea typeface="+mn-ea"/>
              <a:cs typeface="+mn-cs"/>
            </a:rPr>
            <a:t> Worksheets F1, F2, F7, F8, F12  </a:t>
          </a:r>
        </a:p>
        <a:p>
          <a:pPr lvl="0"/>
          <a:r>
            <a:rPr lang="en-NZ" sz="1100" b="1">
              <a:solidFill>
                <a:schemeClr val="lt1"/>
              </a:solidFill>
              <a:effectLst/>
              <a:latin typeface="+mn-lt"/>
              <a:ea typeface="+mn-ea"/>
              <a:cs typeface="+mn-cs"/>
            </a:rPr>
            <a:t>          &gt; Three waters specific: </a:t>
          </a:r>
          <a:r>
            <a:rPr lang="en-NZ" sz="1100" b="0">
              <a:solidFill>
                <a:schemeClr val="lt1"/>
              </a:solidFill>
              <a:effectLst/>
              <a:latin typeface="+mn-lt"/>
              <a:ea typeface="+mn-ea"/>
              <a:cs typeface="+mn-cs"/>
            </a:rPr>
            <a:t>Worksheets</a:t>
          </a:r>
          <a:r>
            <a:rPr lang="en-NZ" sz="1100">
              <a:solidFill>
                <a:schemeClr val="lt1"/>
              </a:solidFill>
              <a:effectLst/>
              <a:latin typeface="+mn-lt"/>
              <a:ea typeface="+mn-ea"/>
              <a:cs typeface="+mn-cs"/>
            </a:rPr>
            <a:t> F2a, F3, F3a, F4, F5, F7a, F7b, F7c, F8a, F8b, F8c, F9, F10 &amp; F11 </a:t>
          </a:r>
          <a:endParaRPr lang="en-NZ" sz="1100">
            <a:solidFill>
              <a:schemeClr val="bg1"/>
            </a:solidFill>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6</xdr:col>
      <xdr:colOff>133351</xdr:colOff>
      <xdr:row>13</xdr:row>
      <xdr:rowOff>64294</xdr:rowOff>
    </xdr:from>
    <xdr:to>
      <xdr:col>16</xdr:col>
      <xdr:colOff>66678</xdr:colOff>
      <xdr:row>18</xdr:row>
      <xdr:rowOff>76200</xdr:rowOff>
    </xdr:to>
    <xdr:sp macro="" textlink="">
      <xdr:nvSpPr>
        <xdr:cNvPr id="2" name="Rectangle 1">
          <a:extLst>
            <a:ext uri="{FF2B5EF4-FFF2-40B4-BE49-F238E27FC236}">
              <a16:creationId xmlns:a16="http://schemas.microsoft.com/office/drawing/2014/main" id="{67A2F65D-4ADF-44BE-97A4-02AD0FE22A7D}"/>
            </a:ext>
          </a:extLst>
        </xdr:cNvPr>
        <xdr:cNvSpPr/>
      </xdr:nvSpPr>
      <xdr:spPr>
        <a:xfrm>
          <a:off x="6248401" y="2826544"/>
          <a:ext cx="6534152" cy="945356"/>
        </a:xfrm>
        <a:prstGeom prst="rect">
          <a:avLst/>
        </a:prstGeom>
        <a:solidFill>
          <a:srgbClr val="7030A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lvl="0"/>
          <a:r>
            <a:rPr lang="en-NZ" sz="1100" b="1" u="sng">
              <a:solidFill>
                <a:schemeClr val="lt1"/>
              </a:solidFill>
              <a:effectLst/>
              <a:latin typeface="+mn-lt"/>
              <a:ea typeface="+mn-ea"/>
              <a:cs typeface="+mn-cs"/>
            </a:rPr>
            <a:t>7) Use of formula</a:t>
          </a:r>
          <a:r>
            <a:rPr lang="en-NZ" sz="1100" b="1" u="sng" baseline="0">
              <a:solidFill>
                <a:schemeClr val="lt1"/>
              </a:solidFill>
              <a:effectLst/>
              <a:latin typeface="+mn-lt"/>
              <a:ea typeface="+mn-ea"/>
              <a:cs typeface="+mn-cs"/>
            </a:rPr>
            <a:t> provided</a:t>
          </a:r>
          <a:endParaRPr lang="en-NZ" sz="1100" b="1" u="sng">
            <a:solidFill>
              <a:schemeClr val="lt1"/>
            </a:solidFill>
            <a:effectLst/>
            <a:latin typeface="+mn-lt"/>
            <a:ea typeface="+mn-ea"/>
            <a:cs typeface="+mn-cs"/>
          </a:endParaRPr>
        </a:p>
        <a:p>
          <a:pPr lvl="0"/>
          <a:r>
            <a:rPr lang="en-NZ" sz="1100">
              <a:solidFill>
                <a:schemeClr val="lt1"/>
              </a:solidFill>
              <a:effectLst/>
              <a:latin typeface="+mn-lt"/>
              <a:ea typeface="+mn-ea"/>
              <a:cs typeface="+mn-cs"/>
            </a:rPr>
            <a:t>For the purposes of increased</a:t>
          </a:r>
          <a:r>
            <a:rPr lang="en-NZ" sz="1100" baseline="0">
              <a:solidFill>
                <a:schemeClr val="lt1"/>
              </a:solidFill>
              <a:effectLst/>
              <a:latin typeface="+mn-lt"/>
              <a:ea typeface="+mn-ea"/>
              <a:cs typeface="+mn-cs"/>
            </a:rPr>
            <a:t> accuracy of analysis, p</a:t>
          </a:r>
          <a:r>
            <a:rPr lang="en-NZ" sz="1100">
              <a:solidFill>
                <a:schemeClr val="lt1"/>
              </a:solidFill>
              <a:effectLst/>
              <a:latin typeface="+mn-lt"/>
              <a:ea typeface="+mn-ea"/>
              <a:cs typeface="+mn-cs"/>
            </a:rPr>
            <a:t>lease use the formula</a:t>
          </a:r>
          <a:r>
            <a:rPr lang="en-NZ" sz="1100" baseline="0">
              <a:solidFill>
                <a:schemeClr val="lt1"/>
              </a:solidFill>
              <a:effectLst/>
              <a:latin typeface="+mn-lt"/>
              <a:ea typeface="+mn-ea"/>
              <a:cs typeface="+mn-cs"/>
            </a:rPr>
            <a:t> provided within the Section F Guidance document to derive the payment terms of items F5.1, F5.2 and F5.3.  </a:t>
          </a:r>
        </a:p>
        <a:p>
          <a:pPr lvl="0"/>
          <a:endParaRPr lang="en-NZ" sz="1100" baseline="0">
            <a:solidFill>
              <a:schemeClr val="lt1"/>
            </a:solidFill>
            <a:effectLst/>
            <a:latin typeface="+mn-lt"/>
            <a:ea typeface="+mn-ea"/>
            <a:cs typeface="+mn-cs"/>
          </a:endParaRPr>
        </a:p>
        <a:p>
          <a:pPr lvl="0"/>
          <a:r>
            <a:rPr lang="en-NZ" sz="1100" baseline="0">
              <a:solidFill>
                <a:schemeClr val="lt1"/>
              </a:solidFill>
              <a:effectLst/>
              <a:latin typeface="+mn-lt"/>
              <a:ea typeface="+mn-ea"/>
              <a:cs typeface="+mn-cs"/>
            </a:rPr>
            <a:t>If this is not possible, please use your best estimates and state your assumptions in the comments box.</a:t>
          </a:r>
          <a:endParaRPr lang="en-NZ" sz="1100">
            <a:solidFill>
              <a:schemeClr val="bg1"/>
            </a:solidFill>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9</xdr:col>
      <xdr:colOff>258762</xdr:colOff>
      <xdr:row>11</xdr:row>
      <xdr:rowOff>103981</xdr:rowOff>
    </xdr:from>
    <xdr:to>
      <xdr:col>18</xdr:col>
      <xdr:colOff>598488</xdr:colOff>
      <xdr:row>21</xdr:row>
      <xdr:rowOff>82550</xdr:rowOff>
    </xdr:to>
    <xdr:sp macro="" textlink="">
      <xdr:nvSpPr>
        <xdr:cNvPr id="2" name="Rectangle 1">
          <a:extLst>
            <a:ext uri="{FF2B5EF4-FFF2-40B4-BE49-F238E27FC236}">
              <a16:creationId xmlns:a16="http://schemas.microsoft.com/office/drawing/2014/main" id="{A46A160C-032F-4BCC-90C6-F6B25C13050E}"/>
            </a:ext>
          </a:extLst>
        </xdr:cNvPr>
        <xdr:cNvSpPr/>
      </xdr:nvSpPr>
      <xdr:spPr>
        <a:xfrm>
          <a:off x="10748168" y="2473325"/>
          <a:ext cx="5733258" cy="1800225"/>
        </a:xfrm>
        <a:prstGeom prst="rect">
          <a:avLst/>
        </a:prstGeom>
        <a:solidFill>
          <a:srgbClr val="7030A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lvl="0"/>
          <a:r>
            <a:rPr lang="en-NZ" sz="1100" b="1" u="sng">
              <a:solidFill>
                <a:schemeClr val="lt1"/>
              </a:solidFill>
              <a:effectLst/>
              <a:latin typeface="+mn-lt"/>
              <a:ea typeface="+mn-ea"/>
              <a:cs typeface="+mn-cs"/>
            </a:rPr>
            <a:t>8) Interest and</a:t>
          </a:r>
          <a:r>
            <a:rPr lang="en-NZ" sz="1100" b="1" u="sng" baseline="0">
              <a:solidFill>
                <a:schemeClr val="lt1"/>
              </a:solidFill>
              <a:effectLst/>
              <a:latin typeface="+mn-lt"/>
              <a:ea typeface="+mn-ea"/>
              <a:cs typeface="+mn-cs"/>
            </a:rPr>
            <a:t> tax to be presented separately from operating activities</a:t>
          </a:r>
          <a:endParaRPr lang="en-NZ" sz="1100" b="0" u="none" baseline="0">
            <a:solidFill>
              <a:schemeClr val="lt1"/>
            </a:solidFill>
            <a:effectLst/>
            <a:latin typeface="+mn-lt"/>
            <a:ea typeface="+mn-ea"/>
            <a:cs typeface="+mn-cs"/>
          </a:endParaRPr>
        </a:p>
        <a:p>
          <a:pPr lvl="0"/>
          <a:r>
            <a:rPr lang="en-NZ" sz="1100" b="0" u="none" baseline="0">
              <a:solidFill>
                <a:schemeClr val="lt1"/>
              </a:solidFill>
              <a:effectLst/>
              <a:latin typeface="+mn-lt"/>
              <a:ea typeface="+mn-ea"/>
              <a:cs typeface="+mn-cs"/>
            </a:rPr>
            <a:t>Please note that Interest received, Interest paid, Interest in finance lease rentals and Taxation paid/received amounts (F7.2 - F7.6) should be presented separately from net cashflows from operating activities (Item F7.1). </a:t>
          </a:r>
        </a:p>
        <a:p>
          <a:pPr lvl="0"/>
          <a:endParaRPr lang="en-NZ" sz="1100" b="0" u="none" baseline="0">
            <a:solidFill>
              <a:schemeClr val="lt1"/>
            </a:solidFill>
            <a:effectLst/>
            <a:latin typeface="+mn-lt"/>
            <a:ea typeface="+mn-ea"/>
            <a:cs typeface="+mn-cs"/>
          </a:endParaRPr>
        </a:p>
        <a:p>
          <a:pPr lvl="0"/>
          <a:r>
            <a:rPr lang="en-NZ" sz="1100" b="0" u="none" baseline="0">
              <a:solidFill>
                <a:schemeClr val="lt1"/>
              </a:solidFill>
              <a:effectLst/>
              <a:latin typeface="+mn-lt"/>
              <a:ea typeface="+mn-ea"/>
              <a:cs typeface="+mn-cs"/>
            </a:rPr>
            <a:t>In order for the cashflow to reconcile to your annual report, please use the Section F guidance document to populate Table F8 so that the appropriate figures flow into this table. </a:t>
          </a:r>
        </a:p>
        <a:p>
          <a:pPr lvl="0"/>
          <a:endParaRPr lang="en-NZ" sz="1100" b="0" u="none" baseline="0">
            <a:solidFill>
              <a:schemeClr val="lt1"/>
            </a:solidFill>
            <a:effectLst/>
            <a:latin typeface="+mn-lt"/>
            <a:ea typeface="+mn-ea"/>
            <a:cs typeface="+mn-cs"/>
          </a:endParaRPr>
        </a:p>
        <a:p>
          <a:pPr lvl="0"/>
          <a:r>
            <a:rPr lang="en-NZ" sz="1100" b="0" u="none" baseline="0">
              <a:solidFill>
                <a:schemeClr val="lt1"/>
              </a:solidFill>
              <a:effectLst/>
              <a:latin typeface="+mn-lt"/>
              <a:ea typeface="+mn-ea"/>
              <a:cs typeface="+mn-cs"/>
            </a:rPr>
            <a:t>A high level summary is contained in Worksheet F8 of this Workbook for your reference.</a:t>
          </a:r>
          <a:endParaRPr lang="en-NZ" sz="1100" b="1" u="sng" baseline="0">
            <a:solidFill>
              <a:schemeClr val="lt1"/>
            </a:solidFill>
            <a:effectLst/>
            <a:latin typeface="+mn-lt"/>
            <a:ea typeface="+mn-ea"/>
            <a:cs typeface="+mn-cs"/>
          </a:endParaRPr>
        </a:p>
        <a:p>
          <a:pPr lvl="0"/>
          <a:br>
            <a:rPr lang="en-NZ" sz="1100">
              <a:solidFill>
                <a:schemeClr val="lt1"/>
              </a:solidFill>
              <a:effectLst/>
              <a:latin typeface="+mn-lt"/>
              <a:ea typeface="+mn-ea"/>
              <a:cs typeface="+mn-cs"/>
            </a:rPr>
          </a:br>
          <a:endParaRPr lang="en-NZ" sz="3200">
            <a:solidFill>
              <a:schemeClr val="bg1"/>
            </a:solidFill>
          </a:endParaRPr>
        </a:p>
      </xdr:txBody>
    </xdr:sp>
    <xdr:clientData/>
  </xdr:twoCellAnchor>
  <xdr:twoCellAnchor>
    <xdr:from>
      <xdr:col>3</xdr:col>
      <xdr:colOff>4476751</xdr:colOff>
      <xdr:row>16</xdr:row>
      <xdr:rowOff>77391</xdr:rowOff>
    </xdr:from>
    <xdr:to>
      <xdr:col>9</xdr:col>
      <xdr:colOff>258762</xdr:colOff>
      <xdr:row>17</xdr:row>
      <xdr:rowOff>76200</xdr:rowOff>
    </xdr:to>
    <xdr:cxnSp macro="">
      <xdr:nvCxnSpPr>
        <xdr:cNvPr id="4" name="Straight Arrow Connector 3">
          <a:extLst>
            <a:ext uri="{FF2B5EF4-FFF2-40B4-BE49-F238E27FC236}">
              <a16:creationId xmlns:a16="http://schemas.microsoft.com/office/drawing/2014/main" id="{C38A8B95-2FDF-4A9B-9C43-1814D073FD7E}"/>
            </a:ext>
          </a:extLst>
        </xdr:cNvPr>
        <xdr:cNvCxnSpPr>
          <a:stCxn id="2" idx="1"/>
        </xdr:cNvCxnSpPr>
      </xdr:nvCxnSpPr>
      <xdr:spPr>
        <a:xfrm flipH="1">
          <a:off x="6286501" y="3375422"/>
          <a:ext cx="4461667" cy="177403"/>
        </a:xfrm>
        <a:prstGeom prst="straightConnector1">
          <a:avLst/>
        </a:prstGeom>
        <a:ln>
          <a:solidFill>
            <a:srgbClr val="7030A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6351</xdr:colOff>
      <xdr:row>13</xdr:row>
      <xdr:rowOff>133351</xdr:rowOff>
    </xdr:from>
    <xdr:to>
      <xdr:col>9</xdr:col>
      <xdr:colOff>258762</xdr:colOff>
      <xdr:row>16</xdr:row>
      <xdr:rowOff>77391</xdr:rowOff>
    </xdr:to>
    <xdr:cxnSp macro="">
      <xdr:nvCxnSpPr>
        <xdr:cNvPr id="5" name="Straight Arrow Connector 4">
          <a:extLst>
            <a:ext uri="{FF2B5EF4-FFF2-40B4-BE49-F238E27FC236}">
              <a16:creationId xmlns:a16="http://schemas.microsoft.com/office/drawing/2014/main" id="{3086FA64-D38D-4CB4-8428-78C1A36BD48D}"/>
            </a:ext>
          </a:extLst>
        </xdr:cNvPr>
        <xdr:cNvCxnSpPr>
          <a:stCxn id="2" idx="1"/>
        </xdr:cNvCxnSpPr>
      </xdr:nvCxnSpPr>
      <xdr:spPr>
        <a:xfrm flipH="1" flipV="1">
          <a:off x="6388101" y="2871789"/>
          <a:ext cx="4360067" cy="503633"/>
        </a:xfrm>
        <a:prstGeom prst="straightConnector1">
          <a:avLst/>
        </a:prstGeom>
        <a:ln>
          <a:solidFill>
            <a:srgbClr val="7030A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25401</xdr:colOff>
      <xdr:row>16</xdr:row>
      <xdr:rowOff>77391</xdr:rowOff>
    </xdr:from>
    <xdr:to>
      <xdr:col>9</xdr:col>
      <xdr:colOff>258762</xdr:colOff>
      <xdr:row>22</xdr:row>
      <xdr:rowOff>76200</xdr:rowOff>
    </xdr:to>
    <xdr:cxnSp macro="">
      <xdr:nvCxnSpPr>
        <xdr:cNvPr id="8" name="Straight Arrow Connector 7">
          <a:extLst>
            <a:ext uri="{FF2B5EF4-FFF2-40B4-BE49-F238E27FC236}">
              <a16:creationId xmlns:a16="http://schemas.microsoft.com/office/drawing/2014/main" id="{A21581F6-CDFD-4128-A693-3D84FAFDEDAB}"/>
            </a:ext>
          </a:extLst>
        </xdr:cNvPr>
        <xdr:cNvCxnSpPr>
          <a:stCxn id="2" idx="1"/>
        </xdr:cNvCxnSpPr>
      </xdr:nvCxnSpPr>
      <xdr:spPr>
        <a:xfrm flipH="1">
          <a:off x="6407151" y="3375422"/>
          <a:ext cx="4341017" cy="1070372"/>
        </a:xfrm>
        <a:prstGeom prst="straightConnector1">
          <a:avLst/>
        </a:prstGeom>
        <a:ln>
          <a:solidFill>
            <a:srgbClr val="7030A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8.xml><?xml version="1.0" encoding="utf-8"?>
<xdr:wsDr xmlns:xdr="http://schemas.openxmlformats.org/drawingml/2006/spreadsheetDrawing" xmlns:a="http://schemas.openxmlformats.org/drawingml/2006/main">
  <xdr:twoCellAnchor>
    <xdr:from>
      <xdr:col>6</xdr:col>
      <xdr:colOff>57150</xdr:colOff>
      <xdr:row>1</xdr:row>
      <xdr:rowOff>152400</xdr:rowOff>
    </xdr:from>
    <xdr:to>
      <xdr:col>18</xdr:col>
      <xdr:colOff>781050</xdr:colOff>
      <xdr:row>8</xdr:row>
      <xdr:rowOff>142875</xdr:rowOff>
    </xdr:to>
    <xdr:sp macro="" textlink="">
      <xdr:nvSpPr>
        <xdr:cNvPr id="2" name="Rectangle 1">
          <a:extLst>
            <a:ext uri="{FF2B5EF4-FFF2-40B4-BE49-F238E27FC236}">
              <a16:creationId xmlns:a16="http://schemas.microsoft.com/office/drawing/2014/main" id="{1ECBBAF3-663F-4345-BE57-96F403EE5FDD}"/>
            </a:ext>
          </a:extLst>
        </xdr:cNvPr>
        <xdr:cNvSpPr/>
      </xdr:nvSpPr>
      <xdr:spPr>
        <a:xfrm>
          <a:off x="6962775" y="514350"/>
          <a:ext cx="8839200" cy="1352550"/>
        </a:xfrm>
        <a:prstGeom prst="rect">
          <a:avLst/>
        </a:prstGeom>
        <a:solidFill>
          <a:srgbClr val="7030A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lvl="0"/>
          <a:r>
            <a:rPr lang="en-NZ" sz="1100" b="1" u="sng">
              <a:solidFill>
                <a:schemeClr val="lt1"/>
              </a:solidFill>
              <a:effectLst/>
              <a:latin typeface="+mn-lt"/>
              <a:ea typeface="+mn-ea"/>
              <a:cs typeface="+mn-cs"/>
            </a:rPr>
            <a:t>9) Consistency with items presented in F1</a:t>
          </a:r>
          <a:r>
            <a:rPr lang="en-NZ" sz="1100" b="1" u="sng" baseline="0">
              <a:solidFill>
                <a:schemeClr val="lt1"/>
              </a:solidFill>
              <a:effectLst/>
              <a:latin typeface="+mn-lt"/>
              <a:ea typeface="+mn-ea"/>
              <a:cs typeface="+mn-cs"/>
            </a:rPr>
            <a:t> and F2</a:t>
          </a:r>
          <a:endParaRPr lang="en-NZ" sz="1100" b="1" u="sng">
            <a:solidFill>
              <a:schemeClr val="lt1"/>
            </a:solidFill>
            <a:effectLst/>
            <a:latin typeface="+mn-lt"/>
            <a:ea typeface="+mn-ea"/>
            <a:cs typeface="+mn-cs"/>
          </a:endParaRPr>
        </a:p>
        <a:p>
          <a:pPr lvl="0"/>
          <a:r>
            <a:rPr lang="en-NZ" sz="1100">
              <a:solidFill>
                <a:schemeClr val="lt1"/>
              </a:solidFill>
              <a:effectLst/>
              <a:latin typeface="+mn-lt"/>
              <a:ea typeface="+mn-ea"/>
              <a:cs typeface="+mn-cs"/>
            </a:rPr>
            <a:t>&gt;</a:t>
          </a:r>
          <a:r>
            <a:rPr lang="en-NZ" sz="1100" baseline="0">
              <a:solidFill>
                <a:schemeClr val="lt1"/>
              </a:solidFill>
              <a:effectLst/>
              <a:latin typeface="+mn-lt"/>
              <a:ea typeface="+mn-ea"/>
              <a:cs typeface="+mn-cs"/>
            </a:rPr>
            <a:t> We would e</a:t>
          </a:r>
          <a:r>
            <a:rPr lang="en-NZ" sz="1100">
              <a:solidFill>
                <a:schemeClr val="lt1"/>
              </a:solidFill>
              <a:effectLst/>
              <a:latin typeface="+mn-lt"/>
              <a:ea typeface="+mn-ea"/>
              <a:cs typeface="+mn-cs"/>
            </a:rPr>
            <a:t>xpect the movements</a:t>
          </a:r>
          <a:r>
            <a:rPr lang="en-NZ" sz="1100" baseline="0">
              <a:solidFill>
                <a:schemeClr val="lt1"/>
              </a:solidFill>
              <a:effectLst/>
              <a:latin typeface="+mn-lt"/>
              <a:ea typeface="+mn-ea"/>
              <a:cs typeface="+mn-cs"/>
            </a:rPr>
            <a:t> in the items presented below to be consistent with items within worksheets F1 and F2 and the annual report.</a:t>
          </a:r>
        </a:p>
        <a:p>
          <a:pPr lvl="0"/>
          <a:r>
            <a:rPr lang="en-NZ" sz="1100" baseline="0">
              <a:solidFill>
                <a:schemeClr val="lt1"/>
              </a:solidFill>
              <a:effectLst/>
              <a:latin typeface="+mn-lt"/>
              <a:ea typeface="+mn-ea"/>
              <a:cs typeface="+mn-cs"/>
            </a:rPr>
            <a:t>&gt; For example:</a:t>
          </a:r>
        </a:p>
        <a:p>
          <a:pPr lvl="1"/>
          <a:r>
            <a:rPr lang="en-NZ" sz="1100">
              <a:solidFill>
                <a:schemeClr val="lt1"/>
              </a:solidFill>
              <a:effectLst/>
              <a:latin typeface="+mn-lt"/>
              <a:ea typeface="+mn-ea"/>
              <a:cs typeface="+mn-cs"/>
            </a:rPr>
            <a:t>- 'F8.2 - Depreciation charge' (Table F8) should agree to the inputs used in 'F1.13 - Depreciation and amortisation" (Table F1)</a:t>
          </a:r>
        </a:p>
        <a:p>
          <a:pPr lvl="1"/>
          <a:r>
            <a:rPr lang="en-NZ" sz="1100">
              <a:solidFill>
                <a:schemeClr val="lt1"/>
              </a:solidFill>
              <a:effectLst/>
              <a:latin typeface="+mn-lt"/>
              <a:ea typeface="+mn-ea"/>
              <a:cs typeface="+mn-cs"/>
            </a:rPr>
            <a:t>- Movements in Table F8 should be consistent with movements in balance sheet items per Table F2.</a:t>
          </a:r>
        </a:p>
        <a:p>
          <a:pPr lvl="1"/>
          <a:endParaRPr lang="en-NZ" sz="1100">
            <a:solidFill>
              <a:schemeClr val="lt1"/>
            </a:solidFill>
            <a:effectLst/>
            <a:latin typeface="+mn-lt"/>
            <a:ea typeface="+mn-ea"/>
            <a:cs typeface="+mn-cs"/>
          </a:endParaRPr>
        </a:p>
        <a:p>
          <a:r>
            <a:rPr lang="en-NZ" sz="1100">
              <a:solidFill>
                <a:schemeClr val="lt1"/>
              </a:solidFill>
              <a:effectLst/>
              <a:latin typeface="+mn-lt"/>
              <a:ea typeface="+mn-ea"/>
              <a:cs typeface="+mn-cs"/>
            </a:rPr>
            <a:t>Where this is not the case, we typically</a:t>
          </a:r>
          <a:r>
            <a:rPr lang="en-NZ" sz="1100" baseline="0">
              <a:solidFill>
                <a:schemeClr val="lt1"/>
              </a:solidFill>
              <a:effectLst/>
              <a:latin typeface="+mn-lt"/>
              <a:ea typeface="+mn-ea"/>
              <a:cs typeface="+mn-cs"/>
            </a:rPr>
            <a:t> ask for a rationale to be provided, or for the cells to be updated as appropriate.</a:t>
          </a:r>
          <a:endParaRPr lang="en-NZ" sz="1100">
            <a:solidFill>
              <a:schemeClr val="lt1"/>
            </a:solidFill>
            <a:effectLst/>
            <a:latin typeface="+mn-lt"/>
            <a:ea typeface="+mn-ea"/>
            <a:cs typeface="+mn-cs"/>
          </a:endParaRPr>
        </a:p>
      </xdr:txBody>
    </xdr:sp>
    <xdr:clientData/>
  </xdr:twoCellAnchor>
  <xdr:twoCellAnchor>
    <xdr:from>
      <xdr:col>8</xdr:col>
      <xdr:colOff>133350</xdr:colOff>
      <xdr:row>13</xdr:row>
      <xdr:rowOff>180974</xdr:rowOff>
    </xdr:from>
    <xdr:to>
      <xdr:col>19</xdr:col>
      <xdr:colOff>857250</xdr:colOff>
      <xdr:row>26</xdr:row>
      <xdr:rowOff>38100</xdr:rowOff>
    </xdr:to>
    <xdr:sp macro="" textlink="">
      <xdr:nvSpPr>
        <xdr:cNvPr id="3" name="Rectangle 2">
          <a:extLst>
            <a:ext uri="{FF2B5EF4-FFF2-40B4-BE49-F238E27FC236}">
              <a16:creationId xmlns:a16="http://schemas.microsoft.com/office/drawing/2014/main" id="{12277BF6-72E8-4FB7-B2F5-F79C7B324EBD}"/>
            </a:ext>
          </a:extLst>
        </xdr:cNvPr>
        <xdr:cNvSpPr/>
      </xdr:nvSpPr>
      <xdr:spPr>
        <a:xfrm>
          <a:off x="8934450" y="2943224"/>
          <a:ext cx="8077200" cy="2276476"/>
        </a:xfrm>
        <a:prstGeom prst="rect">
          <a:avLst/>
        </a:prstGeom>
        <a:solidFill>
          <a:srgbClr val="7030A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lvl="0"/>
          <a:r>
            <a:rPr lang="en-NZ" sz="1100" b="1" u="sng">
              <a:solidFill>
                <a:schemeClr val="lt1"/>
              </a:solidFill>
              <a:effectLst/>
              <a:latin typeface="+mn-lt"/>
              <a:ea typeface="+mn-ea"/>
              <a:cs typeface="+mn-cs"/>
            </a:rPr>
            <a:t>10) Operating surplus after</a:t>
          </a:r>
          <a:r>
            <a:rPr lang="en-NZ" sz="1100" b="1" u="sng" baseline="0">
              <a:solidFill>
                <a:schemeClr val="lt1"/>
              </a:solidFill>
              <a:effectLst/>
              <a:latin typeface="+mn-lt"/>
              <a:ea typeface="+mn-ea"/>
              <a:cs typeface="+mn-cs"/>
            </a:rPr>
            <a:t> exceptional items:</a:t>
          </a:r>
        </a:p>
        <a:p>
          <a:pPr lvl="0"/>
          <a:r>
            <a:rPr lang="en-NZ" sz="1100" b="0" u="none" baseline="0">
              <a:solidFill>
                <a:schemeClr val="lt1"/>
              </a:solidFill>
              <a:effectLst/>
              <a:latin typeface="+mn-lt"/>
              <a:ea typeface="+mn-ea"/>
              <a:cs typeface="+mn-cs"/>
            </a:rPr>
            <a:t>The calculation to derive this balance is as follows (this is an extract from Section F Guidance document):</a:t>
          </a:r>
          <a:endParaRPr lang="en-NZ" sz="1100" b="0" u="none">
            <a:solidFill>
              <a:schemeClr val="lt1"/>
            </a:solidFill>
            <a:effectLst/>
            <a:latin typeface="+mn-lt"/>
            <a:ea typeface="+mn-ea"/>
            <a:cs typeface="+mn-cs"/>
          </a:endParaRPr>
        </a:p>
        <a:p>
          <a:pPr lvl="0"/>
          <a:r>
            <a:rPr lang="en-NZ" sz="1100">
              <a:solidFill>
                <a:schemeClr val="lt1"/>
              </a:solidFill>
              <a:effectLst/>
              <a:latin typeface="+mn-lt"/>
              <a:ea typeface="+mn-ea"/>
              <a:cs typeface="+mn-cs"/>
            </a:rPr>
            <a:t>     1. Operating surplus after exceptional items</a:t>
          </a:r>
          <a:br>
            <a:rPr lang="en-NZ" sz="1100">
              <a:solidFill>
                <a:schemeClr val="lt1"/>
              </a:solidFill>
              <a:effectLst/>
              <a:latin typeface="+mn-lt"/>
              <a:ea typeface="+mn-ea"/>
              <a:cs typeface="+mn-cs"/>
            </a:rPr>
          </a:br>
          <a:r>
            <a:rPr lang="en-NZ" sz="1100">
              <a:solidFill>
                <a:schemeClr val="lt1"/>
              </a:solidFill>
              <a:effectLst/>
              <a:latin typeface="+mn-lt"/>
              <a:ea typeface="+mn-ea"/>
              <a:cs typeface="+mn-cs"/>
            </a:rPr>
            <a:t>     2. Unrealized gains/losses (i.e. fx)</a:t>
          </a:r>
          <a:br>
            <a:rPr lang="en-NZ" sz="1100">
              <a:solidFill>
                <a:schemeClr val="lt1"/>
              </a:solidFill>
              <a:effectLst/>
              <a:latin typeface="+mn-lt"/>
              <a:ea typeface="+mn-ea"/>
              <a:cs typeface="+mn-cs"/>
            </a:rPr>
          </a:br>
          <a:r>
            <a:rPr lang="en-NZ" sz="1100">
              <a:solidFill>
                <a:schemeClr val="lt1"/>
              </a:solidFill>
              <a:effectLst/>
              <a:latin typeface="+mn-lt"/>
              <a:ea typeface="+mn-ea"/>
              <a:cs typeface="+mn-cs"/>
            </a:rPr>
            <a:t>     3. Any asset impairments/revaluations (fair value)</a:t>
          </a:r>
          <a:br>
            <a:rPr lang="en-NZ" sz="1100">
              <a:solidFill>
                <a:schemeClr val="lt1"/>
              </a:solidFill>
              <a:effectLst/>
              <a:latin typeface="+mn-lt"/>
              <a:ea typeface="+mn-ea"/>
              <a:cs typeface="+mn-cs"/>
            </a:rPr>
          </a:br>
          <a:r>
            <a:rPr lang="en-NZ" sz="1100">
              <a:solidFill>
                <a:schemeClr val="lt1"/>
              </a:solidFill>
              <a:effectLst/>
              <a:latin typeface="+mn-lt"/>
              <a:ea typeface="+mn-ea"/>
              <a:cs typeface="+mn-cs"/>
            </a:rPr>
            <a:t>     4. Adjustment(s) for the non-cash nature of vested assets revenue</a:t>
          </a:r>
          <a:br>
            <a:rPr lang="en-NZ" sz="1100">
              <a:solidFill>
                <a:schemeClr val="lt1"/>
              </a:solidFill>
              <a:effectLst/>
              <a:latin typeface="+mn-lt"/>
              <a:ea typeface="+mn-ea"/>
              <a:cs typeface="+mn-cs"/>
            </a:rPr>
          </a:br>
          <a:r>
            <a:rPr lang="en-NZ" sz="1100">
              <a:solidFill>
                <a:schemeClr val="lt1"/>
              </a:solidFill>
              <a:effectLst/>
              <a:latin typeface="+mn-lt"/>
              <a:ea typeface="+mn-ea"/>
              <a:cs typeface="+mn-cs"/>
            </a:rPr>
            <a:t>     5. Any other non-cash items that otherwise don’t align with the categories provided, and</a:t>
          </a:r>
          <a:br>
            <a:rPr lang="en-NZ" sz="1100">
              <a:solidFill>
                <a:schemeClr val="lt1"/>
              </a:solidFill>
              <a:effectLst/>
              <a:latin typeface="+mn-lt"/>
              <a:ea typeface="+mn-ea"/>
              <a:cs typeface="+mn-cs"/>
            </a:rPr>
          </a:br>
          <a:r>
            <a:rPr lang="en-NZ" sz="1100">
              <a:solidFill>
                <a:schemeClr val="lt1"/>
              </a:solidFill>
              <a:effectLst/>
              <a:latin typeface="+mn-lt"/>
              <a:ea typeface="+mn-ea"/>
              <a:cs typeface="+mn-cs"/>
            </a:rPr>
            <a:t>     6. Less items F7.2, F7.3, F7.4, F7.5 and F7.6 </a:t>
          </a:r>
          <a:r>
            <a:rPr lang="en-NZ" sz="1100" baseline="0">
              <a:solidFill>
                <a:schemeClr val="lt1"/>
              </a:solidFill>
              <a:effectLst/>
              <a:latin typeface="+mn-lt"/>
              <a:ea typeface="+mn-ea"/>
              <a:cs typeface="+mn-cs"/>
            </a:rPr>
            <a:t> (Interest/tax movements are separately presented in tab F7)</a:t>
          </a:r>
        </a:p>
        <a:p>
          <a:pPr lvl="0"/>
          <a:endParaRPr lang="en-NZ" sz="1100" baseline="0">
            <a:solidFill>
              <a:schemeClr val="lt1"/>
            </a:solidFill>
            <a:effectLst/>
            <a:latin typeface="+mn-lt"/>
            <a:ea typeface="+mn-ea"/>
            <a:cs typeface="+mn-cs"/>
          </a:endParaRPr>
        </a:p>
        <a:p>
          <a:pPr lvl="0"/>
          <a:r>
            <a:rPr lang="en-NZ" sz="1100" baseline="0">
              <a:solidFill>
                <a:schemeClr val="lt1"/>
              </a:solidFill>
              <a:effectLst/>
              <a:latin typeface="+mn-lt"/>
              <a:ea typeface="+mn-ea"/>
              <a:cs typeface="+mn-cs"/>
            </a:rPr>
            <a:t>Please provide details of any exceptional items, including the value, within the comments box provided to aid the review process and sense check against the Cash Flow Statement in the annual report.</a:t>
          </a:r>
          <a:br>
            <a:rPr lang="en-NZ" sz="1100">
              <a:solidFill>
                <a:schemeClr val="lt1"/>
              </a:solidFill>
              <a:effectLst/>
              <a:latin typeface="+mn-lt"/>
              <a:ea typeface="+mn-ea"/>
              <a:cs typeface="+mn-cs"/>
            </a:rPr>
          </a:br>
          <a:endParaRPr lang="en-NZ" sz="3200">
            <a:solidFill>
              <a:schemeClr val="bg1"/>
            </a:solidFill>
          </a:endParaRPr>
        </a:p>
      </xdr:txBody>
    </xdr:sp>
    <xdr:clientData/>
  </xdr:twoCellAnchor>
  <xdr:twoCellAnchor>
    <xdr:from>
      <xdr:col>3</xdr:col>
      <xdr:colOff>2581275</xdr:colOff>
      <xdr:row>14</xdr:row>
      <xdr:rowOff>85730</xdr:rowOff>
    </xdr:from>
    <xdr:to>
      <xdr:col>8</xdr:col>
      <xdr:colOff>133350</xdr:colOff>
      <xdr:row>19</xdr:row>
      <xdr:rowOff>166687</xdr:rowOff>
    </xdr:to>
    <xdr:cxnSp macro="">
      <xdr:nvCxnSpPr>
        <xdr:cNvPr id="5" name="Straight Arrow Connector 4">
          <a:extLst>
            <a:ext uri="{FF2B5EF4-FFF2-40B4-BE49-F238E27FC236}">
              <a16:creationId xmlns:a16="http://schemas.microsoft.com/office/drawing/2014/main" id="{8A0697CB-6A5D-4E3A-AA51-28361BB5F701}"/>
            </a:ext>
          </a:extLst>
        </xdr:cNvPr>
        <xdr:cNvCxnSpPr>
          <a:stCxn id="3" idx="1"/>
        </xdr:cNvCxnSpPr>
      </xdr:nvCxnSpPr>
      <xdr:spPr>
        <a:xfrm flipH="1" flipV="1">
          <a:off x="4362450" y="3095630"/>
          <a:ext cx="4572000" cy="985832"/>
        </a:xfrm>
        <a:prstGeom prst="straightConnector1">
          <a:avLst/>
        </a:prstGeom>
        <a:ln>
          <a:solidFill>
            <a:srgbClr val="7030A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9.xml><?xml version="1.0" encoding="utf-8"?>
<xdr:wsDr xmlns:xdr="http://schemas.openxmlformats.org/drawingml/2006/spreadsheetDrawing" xmlns:a="http://schemas.openxmlformats.org/drawingml/2006/main">
  <xdr:twoCellAnchor>
    <xdr:from>
      <xdr:col>8</xdr:col>
      <xdr:colOff>257174</xdr:colOff>
      <xdr:row>1</xdr:row>
      <xdr:rowOff>95249</xdr:rowOff>
    </xdr:from>
    <xdr:to>
      <xdr:col>19</xdr:col>
      <xdr:colOff>352425</xdr:colOff>
      <xdr:row>8</xdr:row>
      <xdr:rowOff>57149</xdr:rowOff>
    </xdr:to>
    <xdr:sp macro="" textlink="">
      <xdr:nvSpPr>
        <xdr:cNvPr id="2" name="Rectangle 1">
          <a:extLst>
            <a:ext uri="{FF2B5EF4-FFF2-40B4-BE49-F238E27FC236}">
              <a16:creationId xmlns:a16="http://schemas.microsoft.com/office/drawing/2014/main" id="{12EB016A-D244-4826-A753-7C51DD0B25AE}"/>
            </a:ext>
          </a:extLst>
        </xdr:cNvPr>
        <xdr:cNvSpPr/>
      </xdr:nvSpPr>
      <xdr:spPr>
        <a:xfrm>
          <a:off x="7419974" y="457199"/>
          <a:ext cx="10210801" cy="1323975"/>
        </a:xfrm>
        <a:prstGeom prst="rect">
          <a:avLst/>
        </a:prstGeom>
        <a:solidFill>
          <a:srgbClr val="7030A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lvl="0"/>
          <a:r>
            <a:rPr lang="en-NZ" sz="1100" b="1" u="sng">
              <a:solidFill>
                <a:schemeClr val="lt1"/>
              </a:solidFill>
              <a:effectLst/>
              <a:latin typeface="+mn-lt"/>
              <a:ea typeface="+mn-ea"/>
              <a:cs typeface="+mn-cs"/>
            </a:rPr>
            <a:t>11) Fixed Asse</a:t>
          </a:r>
          <a:r>
            <a:rPr lang="en-NZ" sz="1100" b="1" u="sng" baseline="0">
              <a:solidFill>
                <a:schemeClr val="lt1"/>
              </a:solidFill>
              <a:effectLst/>
              <a:latin typeface="+mn-lt"/>
              <a:ea typeface="+mn-ea"/>
              <a:cs typeface="+mn-cs"/>
            </a:rPr>
            <a:t>t Roll Forward</a:t>
          </a:r>
          <a:endParaRPr lang="en-NZ" sz="1100" b="1" u="sng">
            <a:solidFill>
              <a:schemeClr val="lt1"/>
            </a:solidFill>
            <a:effectLst/>
            <a:latin typeface="+mn-lt"/>
            <a:ea typeface="+mn-ea"/>
            <a:cs typeface="+mn-cs"/>
          </a:endParaRPr>
        </a:p>
        <a:p>
          <a:pPr lvl="0"/>
          <a:r>
            <a:rPr lang="en-NZ" sz="1100">
              <a:solidFill>
                <a:schemeClr val="lt1"/>
              </a:solidFill>
              <a:effectLst/>
              <a:latin typeface="+mn-lt"/>
              <a:ea typeface="+mn-ea"/>
              <a:cs typeface="+mn-cs"/>
            </a:rPr>
            <a:t>&gt; We would expect Table F9 to align with the fixed asset movement schedule per the annual report. Specifically:</a:t>
          </a:r>
          <a:endParaRPr lang="en-NZ" sz="1800">
            <a:solidFill>
              <a:schemeClr val="lt1"/>
            </a:solidFill>
            <a:effectLst/>
            <a:latin typeface="+mn-lt"/>
            <a:ea typeface="+mn-ea"/>
            <a:cs typeface="+mn-cs"/>
          </a:endParaRPr>
        </a:p>
        <a:p>
          <a:pPr marL="0" lvl="0" indent="0"/>
          <a:r>
            <a:rPr lang="en-NZ" sz="1100" baseline="0">
              <a:solidFill>
                <a:schemeClr val="lt1"/>
              </a:solidFill>
              <a:effectLst/>
              <a:latin typeface="+mn-lt"/>
              <a:ea typeface="+mn-ea"/>
              <a:cs typeface="+mn-cs"/>
            </a:rPr>
            <a:t>     -</a:t>
          </a:r>
          <a:r>
            <a:rPr lang="en-NZ" sz="1100">
              <a:solidFill>
                <a:schemeClr val="lt1"/>
              </a:solidFill>
              <a:effectLst/>
              <a:latin typeface="+mn-lt"/>
              <a:ea typeface="+mn-ea"/>
              <a:cs typeface="+mn-cs"/>
            </a:rPr>
            <a:t> F9.1 and F9.7 should be inputs relating to the FY20 opening balance of PPE cost</a:t>
          </a:r>
          <a:r>
            <a:rPr lang="en-NZ" sz="1100" baseline="0">
              <a:solidFill>
                <a:schemeClr val="lt1"/>
              </a:solidFill>
              <a:effectLst/>
              <a:latin typeface="+mn-lt"/>
              <a:ea typeface="+mn-ea"/>
              <a:cs typeface="+mn-cs"/>
            </a:rPr>
            <a:t> and accumulated depreciation (i.e. F9.12 will tie to the </a:t>
          </a:r>
          <a:r>
            <a:rPr lang="en-NZ" sz="1100">
              <a:solidFill>
                <a:schemeClr val="lt1"/>
              </a:solidFill>
              <a:effectLst/>
              <a:latin typeface="+mn-lt"/>
              <a:ea typeface="+mn-ea"/>
              <a:cs typeface="+mn-cs"/>
            </a:rPr>
            <a:t>closing book value as at 30/06/2020)</a:t>
          </a:r>
          <a:r>
            <a:rPr lang="en-NZ" sz="1100" baseline="0">
              <a:solidFill>
                <a:schemeClr val="lt1"/>
              </a:solidFill>
              <a:effectLst/>
              <a:latin typeface="+mn-lt"/>
              <a:ea typeface="+mn-ea"/>
              <a:cs typeface="+mn-cs"/>
            </a:rPr>
            <a:t>      </a:t>
          </a:r>
          <a:r>
            <a:rPr lang="en-NZ" sz="1100">
              <a:solidFill>
                <a:schemeClr val="lt1"/>
              </a:solidFill>
              <a:effectLst/>
              <a:latin typeface="+mn-lt"/>
              <a:ea typeface="+mn-ea"/>
              <a:cs typeface="+mn-cs"/>
            </a:rPr>
            <a:t>             </a:t>
          </a:r>
        </a:p>
        <a:p>
          <a:pPr marL="0" marR="0" lvl="0" indent="0" defTabSz="914400" eaLnBrk="1" fontAlgn="auto" latinLnBrk="0" hangingPunct="1">
            <a:lnSpc>
              <a:spcPct val="100000"/>
            </a:lnSpc>
            <a:spcBef>
              <a:spcPts val="0"/>
            </a:spcBef>
            <a:spcAft>
              <a:spcPts val="0"/>
            </a:spcAft>
            <a:buClrTx/>
            <a:buSzTx/>
            <a:buFontTx/>
            <a:buNone/>
            <a:tabLst/>
            <a:defRPr/>
          </a:pPr>
          <a:r>
            <a:rPr lang="en-NZ" sz="1100">
              <a:solidFill>
                <a:schemeClr val="lt1"/>
              </a:solidFill>
              <a:effectLst/>
              <a:latin typeface="+mn-lt"/>
              <a:ea typeface="+mn-ea"/>
              <a:cs typeface="+mn-cs"/>
            </a:rPr>
            <a:t>     - F9.2 to F9.5 and F9.8 to F9.11 should reflect movements within the FY20 period.</a:t>
          </a:r>
          <a:endParaRPr lang="en-NZ">
            <a:effectLst/>
          </a:endParaRPr>
        </a:p>
        <a:p>
          <a:pPr marL="0" lvl="0" indent="0"/>
          <a:r>
            <a:rPr lang="en-NZ" sz="1100" baseline="0">
              <a:solidFill>
                <a:schemeClr val="lt1"/>
              </a:solidFill>
              <a:effectLst/>
              <a:latin typeface="+mn-lt"/>
              <a:ea typeface="+mn-ea"/>
              <a:cs typeface="+mn-cs"/>
            </a:rPr>
            <a:t>     - </a:t>
          </a:r>
          <a:r>
            <a:rPr lang="en-NZ" sz="1100">
              <a:solidFill>
                <a:schemeClr val="lt1"/>
              </a:solidFill>
              <a:effectLst/>
              <a:latin typeface="+mn-lt"/>
              <a:ea typeface="+mn-ea"/>
              <a:cs typeface="+mn-cs"/>
            </a:rPr>
            <a:t>F9.6 and F9.12 should reflect the closing book value as at 30 June 2020</a:t>
          </a:r>
          <a:r>
            <a:rPr lang="en-NZ" sz="1100" baseline="0">
              <a:solidFill>
                <a:schemeClr val="lt1"/>
              </a:solidFill>
              <a:effectLst/>
              <a:latin typeface="+mn-lt"/>
              <a:ea typeface="+mn-ea"/>
              <a:cs typeface="+mn-cs"/>
            </a:rPr>
            <a:t> (i.e. F9.13 will tie to the closing book value as at 30/06/2020)</a:t>
          </a:r>
          <a:endParaRPr lang="en-NZ" sz="1800">
            <a:solidFill>
              <a:schemeClr val="bg1"/>
            </a:solidFill>
          </a:endParaRPr>
        </a:p>
      </xdr:txBody>
    </xdr:sp>
    <xdr:clientData/>
  </xdr:twoCellAnchor>
  <xdr:twoCellAnchor>
    <xdr:from>
      <xdr:col>3</xdr:col>
      <xdr:colOff>19050</xdr:colOff>
      <xdr:row>4</xdr:row>
      <xdr:rowOff>114300</xdr:rowOff>
    </xdr:from>
    <xdr:to>
      <xdr:col>8</xdr:col>
      <xdr:colOff>495300</xdr:colOff>
      <xdr:row>14</xdr:row>
      <xdr:rowOff>28575</xdr:rowOff>
    </xdr:to>
    <xdr:cxnSp macro="">
      <xdr:nvCxnSpPr>
        <xdr:cNvPr id="4" name="Straight Arrow Connector 3">
          <a:extLst>
            <a:ext uri="{FF2B5EF4-FFF2-40B4-BE49-F238E27FC236}">
              <a16:creationId xmlns:a16="http://schemas.microsoft.com/office/drawing/2014/main" id="{24FB0B11-D3E1-4071-A7DB-453E5C3B60E5}"/>
            </a:ext>
          </a:extLst>
        </xdr:cNvPr>
        <xdr:cNvCxnSpPr/>
      </xdr:nvCxnSpPr>
      <xdr:spPr>
        <a:xfrm flipH="1">
          <a:off x="1828800" y="1095375"/>
          <a:ext cx="5829300" cy="2019300"/>
        </a:xfrm>
        <a:prstGeom prst="straightConnector1">
          <a:avLst/>
        </a:prstGeom>
        <a:ln>
          <a:solidFill>
            <a:srgbClr val="7030A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0</xdr:colOff>
      <xdr:row>5</xdr:row>
      <xdr:rowOff>76200</xdr:rowOff>
    </xdr:from>
    <xdr:to>
      <xdr:col>8</xdr:col>
      <xdr:colOff>485775</xdr:colOff>
      <xdr:row>16</xdr:row>
      <xdr:rowOff>104775</xdr:rowOff>
    </xdr:to>
    <xdr:cxnSp macro="">
      <xdr:nvCxnSpPr>
        <xdr:cNvPr id="5" name="Straight Arrow Connector 4">
          <a:extLst>
            <a:ext uri="{FF2B5EF4-FFF2-40B4-BE49-F238E27FC236}">
              <a16:creationId xmlns:a16="http://schemas.microsoft.com/office/drawing/2014/main" id="{982B5035-6F33-46E1-9020-E404F58C1DDC}"/>
            </a:ext>
          </a:extLst>
        </xdr:cNvPr>
        <xdr:cNvCxnSpPr/>
      </xdr:nvCxnSpPr>
      <xdr:spPr>
        <a:xfrm flipH="1">
          <a:off x="1809750" y="1238250"/>
          <a:ext cx="5838825" cy="2314575"/>
        </a:xfrm>
        <a:prstGeom prst="straightConnector1">
          <a:avLst/>
        </a:prstGeom>
        <a:ln>
          <a:solidFill>
            <a:srgbClr val="C671FF"/>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9526</xdr:colOff>
      <xdr:row>6</xdr:row>
      <xdr:rowOff>85725</xdr:rowOff>
    </xdr:from>
    <xdr:to>
      <xdr:col>8</xdr:col>
      <xdr:colOff>457200</xdr:colOff>
      <xdr:row>19</xdr:row>
      <xdr:rowOff>76200</xdr:rowOff>
    </xdr:to>
    <xdr:cxnSp macro="">
      <xdr:nvCxnSpPr>
        <xdr:cNvPr id="6" name="Straight Arrow Connector 5">
          <a:extLst>
            <a:ext uri="{FF2B5EF4-FFF2-40B4-BE49-F238E27FC236}">
              <a16:creationId xmlns:a16="http://schemas.microsoft.com/office/drawing/2014/main" id="{303C9B0A-83BD-4972-9B7F-785CAB258DC3}"/>
            </a:ext>
          </a:extLst>
        </xdr:cNvPr>
        <xdr:cNvCxnSpPr/>
      </xdr:nvCxnSpPr>
      <xdr:spPr>
        <a:xfrm flipH="1">
          <a:off x="1819276" y="1438275"/>
          <a:ext cx="5800724" cy="2628900"/>
        </a:xfrm>
        <a:prstGeom prst="straightConnector1">
          <a:avLst/>
        </a:prstGeom>
        <a:ln>
          <a:solidFill>
            <a:srgbClr val="FFCCFF"/>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238124</xdr:colOff>
      <xdr:row>14</xdr:row>
      <xdr:rowOff>7143</xdr:rowOff>
    </xdr:from>
    <xdr:to>
      <xdr:col>17</xdr:col>
      <xdr:colOff>161925</xdr:colOff>
      <xdr:row>20</xdr:row>
      <xdr:rowOff>85725</xdr:rowOff>
    </xdr:to>
    <xdr:sp macro="" textlink="">
      <xdr:nvSpPr>
        <xdr:cNvPr id="7" name="Rectangle 6">
          <a:extLst>
            <a:ext uri="{FF2B5EF4-FFF2-40B4-BE49-F238E27FC236}">
              <a16:creationId xmlns:a16="http://schemas.microsoft.com/office/drawing/2014/main" id="{C581CA4A-1D74-4988-A5E9-0C0ED2120F23}"/>
            </a:ext>
          </a:extLst>
        </xdr:cNvPr>
        <xdr:cNvSpPr/>
      </xdr:nvSpPr>
      <xdr:spPr>
        <a:xfrm>
          <a:off x="7400924" y="3093243"/>
          <a:ext cx="8172451" cy="1164432"/>
        </a:xfrm>
        <a:prstGeom prst="rect">
          <a:avLst/>
        </a:prstGeom>
        <a:solidFill>
          <a:srgbClr val="7030A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lvl="0"/>
          <a:r>
            <a:rPr lang="en-NZ" sz="1100" b="1" u="sng">
              <a:solidFill>
                <a:schemeClr val="lt1"/>
              </a:solidFill>
              <a:effectLst/>
              <a:latin typeface="+mn-lt"/>
              <a:ea typeface="+mn-ea"/>
              <a:cs typeface="+mn-cs"/>
            </a:rPr>
            <a:t>12) Total closing book values at 30 June 2020 to</a:t>
          </a:r>
          <a:r>
            <a:rPr lang="en-NZ" sz="1100" b="1" u="sng" baseline="0">
              <a:solidFill>
                <a:schemeClr val="lt1"/>
              </a:solidFill>
              <a:effectLst/>
              <a:latin typeface="+mn-lt"/>
              <a:ea typeface="+mn-ea"/>
              <a:cs typeface="+mn-cs"/>
            </a:rPr>
            <a:t> reconcile to F2</a:t>
          </a:r>
          <a:endParaRPr lang="en-NZ" sz="1100" b="1" u="sng">
            <a:solidFill>
              <a:schemeClr val="lt1"/>
            </a:solidFill>
            <a:effectLst/>
            <a:latin typeface="+mn-lt"/>
            <a:ea typeface="+mn-ea"/>
            <a:cs typeface="+mn-cs"/>
          </a:endParaRPr>
        </a:p>
        <a:p>
          <a:pPr lvl="0"/>
          <a:r>
            <a:rPr lang="en-NZ" sz="1100">
              <a:solidFill>
                <a:schemeClr val="lt1"/>
              </a:solidFill>
              <a:effectLst/>
              <a:latin typeface="+mn-lt"/>
              <a:ea typeface="+mn-ea"/>
              <a:cs typeface="+mn-cs"/>
            </a:rPr>
            <a:t>Please note that we expect</a:t>
          </a:r>
          <a:r>
            <a:rPr lang="en-NZ" sz="1100" baseline="0">
              <a:solidFill>
                <a:schemeClr val="lt1"/>
              </a:solidFill>
              <a:effectLst/>
              <a:latin typeface="+mn-lt"/>
              <a:ea typeface="+mn-ea"/>
              <a:cs typeface="+mn-cs"/>
            </a:rPr>
            <a:t> the closing book values for FY20 to agree to the amounts presented in the following line items of Worksheet F2</a:t>
          </a:r>
        </a:p>
        <a:p>
          <a:pPr marL="0" marR="0" lvl="0" indent="0" defTabSz="914400" eaLnBrk="1" fontAlgn="auto" latinLnBrk="0" hangingPunct="1">
            <a:lnSpc>
              <a:spcPct val="100000"/>
            </a:lnSpc>
            <a:spcBef>
              <a:spcPts val="0"/>
            </a:spcBef>
            <a:spcAft>
              <a:spcPts val="0"/>
            </a:spcAft>
            <a:buClrTx/>
            <a:buSzTx/>
            <a:buFontTx/>
            <a:buNone/>
            <a:tabLst/>
            <a:defRPr/>
          </a:pPr>
          <a:r>
            <a:rPr lang="en-NZ" sz="1100" baseline="0">
              <a:solidFill>
                <a:schemeClr val="lt1"/>
              </a:solidFill>
              <a:effectLst/>
              <a:latin typeface="+mn-lt"/>
              <a:ea typeface="+mn-ea"/>
              <a:cs typeface="+mn-cs"/>
            </a:rPr>
            <a:t>              - </a:t>
          </a:r>
          <a:r>
            <a:rPr lang="en-NZ" sz="1100">
              <a:solidFill>
                <a:schemeClr val="lt1"/>
              </a:solidFill>
              <a:effectLst/>
              <a:latin typeface="+mn-lt"/>
              <a:ea typeface="+mn-ea"/>
              <a:cs typeface="+mn-cs"/>
            </a:rPr>
            <a:t>F2.8a -</a:t>
          </a:r>
          <a:r>
            <a:rPr lang="en-NZ" sz="1100" baseline="0">
              <a:solidFill>
                <a:schemeClr val="lt1"/>
              </a:solidFill>
              <a:effectLst/>
              <a:latin typeface="+mn-lt"/>
              <a:ea typeface="+mn-ea"/>
              <a:cs typeface="+mn-cs"/>
            </a:rPr>
            <a:t> Tangible fixed assets - water</a:t>
          </a:r>
          <a:endParaRPr lang="en-NZ" sz="1800">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en-NZ" sz="1100" baseline="0">
              <a:solidFill>
                <a:schemeClr val="lt1"/>
              </a:solidFill>
              <a:effectLst/>
              <a:latin typeface="+mn-lt"/>
              <a:ea typeface="+mn-ea"/>
              <a:cs typeface="+mn-cs"/>
            </a:rPr>
            <a:t>              - </a:t>
          </a:r>
          <a:r>
            <a:rPr lang="en-NZ" sz="1100">
              <a:solidFill>
                <a:schemeClr val="lt1"/>
              </a:solidFill>
              <a:effectLst/>
              <a:latin typeface="+mn-lt"/>
              <a:ea typeface="+mn-ea"/>
              <a:cs typeface="+mn-cs"/>
            </a:rPr>
            <a:t>F2.8b - Tangible fixed assets - wastewater</a:t>
          </a:r>
          <a:endParaRPr lang="en-NZ" sz="1800">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en-NZ" sz="1100" baseline="0">
              <a:solidFill>
                <a:schemeClr val="lt1"/>
              </a:solidFill>
              <a:effectLst/>
              <a:latin typeface="+mn-lt"/>
              <a:ea typeface="+mn-ea"/>
              <a:cs typeface="+mn-cs"/>
            </a:rPr>
            <a:t>              - </a:t>
          </a:r>
          <a:r>
            <a:rPr lang="en-NZ" sz="1100">
              <a:solidFill>
                <a:schemeClr val="lt1"/>
              </a:solidFill>
              <a:effectLst/>
              <a:latin typeface="+mn-lt"/>
              <a:ea typeface="+mn-ea"/>
              <a:cs typeface="+mn-cs"/>
            </a:rPr>
            <a:t>F2.8c - Tangible fixed assets - stormwater</a:t>
          </a:r>
          <a:endParaRPr lang="en-NZ" sz="1800">
            <a:effectLst/>
          </a:endParaRPr>
        </a:p>
        <a:p>
          <a:pPr lvl="0"/>
          <a:endParaRPr lang="en-NZ" sz="1800">
            <a:solidFill>
              <a:schemeClr val="bg1"/>
            </a:solidFill>
          </a:endParaRPr>
        </a:p>
      </xdr:txBody>
    </xdr:sp>
    <xdr:clientData/>
  </xdr:twoCellAnchor>
  <xdr:twoCellAnchor>
    <xdr:from>
      <xdr:col>10</xdr:col>
      <xdr:colOff>485775</xdr:colOff>
      <xdr:row>17</xdr:row>
      <xdr:rowOff>114300</xdr:rowOff>
    </xdr:from>
    <xdr:to>
      <xdr:col>12</xdr:col>
      <xdr:colOff>85725</xdr:colOff>
      <xdr:row>28</xdr:row>
      <xdr:rowOff>123825</xdr:rowOff>
    </xdr:to>
    <xdr:cxnSp macro="">
      <xdr:nvCxnSpPr>
        <xdr:cNvPr id="11" name="Straight Arrow Connector 10">
          <a:extLst>
            <a:ext uri="{FF2B5EF4-FFF2-40B4-BE49-F238E27FC236}">
              <a16:creationId xmlns:a16="http://schemas.microsoft.com/office/drawing/2014/main" id="{11E42945-0FB7-485A-BF7D-7510674391A1}"/>
            </a:ext>
          </a:extLst>
        </xdr:cNvPr>
        <xdr:cNvCxnSpPr/>
      </xdr:nvCxnSpPr>
      <xdr:spPr>
        <a:xfrm>
          <a:off x="9991725" y="3743325"/>
          <a:ext cx="1466850" cy="1819275"/>
        </a:xfrm>
        <a:prstGeom prst="straightConnector1">
          <a:avLst/>
        </a:prstGeom>
        <a:ln>
          <a:solidFill>
            <a:srgbClr val="7030A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866775</xdr:colOff>
      <xdr:row>19</xdr:row>
      <xdr:rowOff>66675</xdr:rowOff>
    </xdr:from>
    <xdr:to>
      <xdr:col>26</xdr:col>
      <xdr:colOff>628650</xdr:colOff>
      <xdr:row>28</xdr:row>
      <xdr:rowOff>38100</xdr:rowOff>
    </xdr:to>
    <xdr:cxnSp macro="">
      <xdr:nvCxnSpPr>
        <xdr:cNvPr id="12" name="Straight Arrow Connector 11">
          <a:extLst>
            <a:ext uri="{FF2B5EF4-FFF2-40B4-BE49-F238E27FC236}">
              <a16:creationId xmlns:a16="http://schemas.microsoft.com/office/drawing/2014/main" id="{B700D63B-3EAF-41CB-BD10-F6678EEB6650}"/>
            </a:ext>
          </a:extLst>
        </xdr:cNvPr>
        <xdr:cNvCxnSpPr/>
      </xdr:nvCxnSpPr>
      <xdr:spPr>
        <a:xfrm>
          <a:off x="10372725" y="4057650"/>
          <a:ext cx="13439775" cy="1419225"/>
        </a:xfrm>
        <a:prstGeom prst="straightConnector1">
          <a:avLst/>
        </a:prstGeom>
        <a:ln>
          <a:solidFill>
            <a:srgbClr val="7030A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114300</xdr:colOff>
      <xdr:row>19</xdr:row>
      <xdr:rowOff>38100</xdr:rowOff>
    </xdr:from>
    <xdr:to>
      <xdr:col>19</xdr:col>
      <xdr:colOff>695325</xdr:colOff>
      <xdr:row>28</xdr:row>
      <xdr:rowOff>66675</xdr:rowOff>
    </xdr:to>
    <xdr:cxnSp macro="">
      <xdr:nvCxnSpPr>
        <xdr:cNvPr id="15" name="Straight Arrow Connector 14">
          <a:extLst>
            <a:ext uri="{FF2B5EF4-FFF2-40B4-BE49-F238E27FC236}">
              <a16:creationId xmlns:a16="http://schemas.microsoft.com/office/drawing/2014/main" id="{597285CC-5A6D-4C0D-838D-E747D5B0F17C}"/>
            </a:ext>
          </a:extLst>
        </xdr:cNvPr>
        <xdr:cNvCxnSpPr/>
      </xdr:nvCxnSpPr>
      <xdr:spPr>
        <a:xfrm>
          <a:off x="10553700" y="4029075"/>
          <a:ext cx="7419975" cy="1476375"/>
        </a:xfrm>
        <a:prstGeom prst="straightConnector1">
          <a:avLst/>
        </a:prstGeom>
        <a:ln>
          <a:solidFill>
            <a:srgbClr val="7030A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eyaustralia.sharepoint.com/Users/XY549JL/Desktop/1.%20TAS/1.%20Clients/14.%20DIA/5.%20RFI/8.%20Files%20to%20client/Request%20for%20Information%20Template%20Workbook%20(Draft%2006-1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ey information"/>
      <sheetName val="Instructions"/>
      <sheetName val="AA1"/>
      <sheetName val="AA2"/>
      <sheetName val="AA3"/>
      <sheetName val="A1"/>
      <sheetName val="A2"/>
      <sheetName val="A3"/>
      <sheetName val="A3.b"/>
      <sheetName val="A4"/>
      <sheetName val="B1"/>
      <sheetName val="B2"/>
      <sheetName val="B3"/>
      <sheetName val="B3a"/>
      <sheetName val="B4"/>
      <sheetName val="B5"/>
      <sheetName val="B6"/>
      <sheetName val="B7"/>
      <sheetName val="B8"/>
      <sheetName val="B9a"/>
      <sheetName val="C1"/>
      <sheetName val="C2"/>
      <sheetName val="C3"/>
      <sheetName val="C4"/>
      <sheetName val="C5"/>
      <sheetName val="C6"/>
      <sheetName val="C7"/>
      <sheetName val="C8"/>
      <sheetName val="C8.b"/>
      <sheetName val="E1"/>
      <sheetName val="E2"/>
      <sheetName val="E2b"/>
      <sheetName val="E3"/>
      <sheetName val="E3a"/>
      <sheetName val="E4"/>
      <sheetName val="E5"/>
      <sheetName val="E6"/>
      <sheetName val="E7"/>
      <sheetName val="E7b"/>
      <sheetName val="E8"/>
      <sheetName val="E9"/>
      <sheetName val="E10"/>
      <sheetName val="E11"/>
      <sheetName val="F1"/>
      <sheetName val="F2"/>
      <sheetName val="F3"/>
      <sheetName val="F3a"/>
      <sheetName val="F4"/>
      <sheetName val="F5"/>
      <sheetName val="F6"/>
      <sheetName val="F7"/>
      <sheetName val="F8"/>
      <sheetName val="F9"/>
      <sheetName val="F10"/>
      <sheetName val="F11"/>
      <sheetName val="G1"/>
      <sheetName val="G2"/>
      <sheetName val="G3"/>
      <sheetName val="G4"/>
      <sheetName val="I1"/>
      <sheetName val="I2"/>
      <sheetName val="I3"/>
      <sheetName val="I4"/>
      <sheetName val="J1-Asset Repl (Full table)"/>
      <sheetName val="J2-Contractor rates"/>
      <sheetName val="Grid"/>
      <sheetName val="Lists"/>
    </sheetNames>
    <sheetDataSet>
      <sheetData sheetId="0">
        <row r="6">
          <cell r="B6" t="str">
            <v>Three Waters Reform Programme: Request for Information</v>
          </cell>
        </row>
        <row r="23">
          <cell r="E23" t="str">
            <v>Part III</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B32961-DEE3-4B4B-9FA1-4EF185B9D286}">
  <sheetPr>
    <tabColor theme="1"/>
    <pageSetUpPr fitToPage="1"/>
  </sheetPr>
  <dimension ref="A1:I207"/>
  <sheetViews>
    <sheetView showGridLines="0" zoomScale="80" zoomScaleNormal="80" workbookViewId="0">
      <pane xSplit="5" ySplit="17" topLeftCell="F18" activePane="bottomRight" state="frozen"/>
      <selection pane="topRight"/>
      <selection pane="bottomLeft"/>
      <selection pane="bottomRight"/>
    </sheetView>
  </sheetViews>
  <sheetFormatPr defaultColWidth="0" defaultRowHeight="14.5" zeroHeight="1"/>
  <cols>
    <col min="1" max="1" width="2.54296875" customWidth="1"/>
    <col min="2" max="2" width="12" customWidth="1"/>
    <col min="3" max="3" width="73" bestFit="1" customWidth="1"/>
    <col min="4" max="4" width="29.54296875" customWidth="1"/>
    <col min="5" max="5" width="26" customWidth="1"/>
    <col min="6" max="9" width="8.54296875" hidden="1" customWidth="1"/>
    <col min="10" max="16384" width="8.90625" hidden="1"/>
  </cols>
  <sheetData>
    <row r="1" spans="1:5">
      <c r="A1" s="33"/>
      <c r="B1" s="1"/>
      <c r="C1" s="2"/>
      <c r="D1" s="2"/>
      <c r="E1" s="3"/>
    </row>
    <row r="2" spans="1:5">
      <c r="A2" s="33"/>
      <c r="B2" s="1"/>
      <c r="C2" s="2"/>
      <c r="D2" s="2"/>
      <c r="E2" s="3"/>
    </row>
    <row r="3" spans="1:5">
      <c r="A3" s="33"/>
      <c r="B3" s="1"/>
      <c r="C3" s="2"/>
      <c r="D3" s="2"/>
      <c r="E3" s="3"/>
    </row>
    <row r="4" spans="1:5">
      <c r="A4" s="33"/>
      <c r="B4" s="1"/>
      <c r="C4" s="2"/>
      <c r="D4" s="2"/>
      <c r="E4" s="3"/>
    </row>
    <row r="5" spans="1:5">
      <c r="A5" s="33"/>
      <c r="B5" s="1"/>
      <c r="C5" s="33"/>
      <c r="D5" s="2"/>
      <c r="E5" s="3"/>
    </row>
    <row r="6" spans="1:5" ht="18">
      <c r="A6" s="33"/>
      <c r="B6" s="19" t="s">
        <v>542</v>
      </c>
      <c r="C6" s="20"/>
      <c r="D6" s="20"/>
      <c r="E6" s="20"/>
    </row>
    <row r="7" spans="1:5">
      <c r="A7" s="33"/>
      <c r="B7" s="1"/>
      <c r="C7" s="2"/>
      <c r="D7" s="2"/>
      <c r="E7" s="3"/>
    </row>
    <row r="8" spans="1:5" ht="18">
      <c r="A8" s="33"/>
      <c r="B8" s="5" t="s">
        <v>496</v>
      </c>
      <c r="C8" s="2"/>
      <c r="D8" s="2"/>
      <c r="E8" s="264"/>
    </row>
    <row r="9" spans="1:5" ht="18">
      <c r="A9" s="33"/>
      <c r="B9" s="5" t="s">
        <v>0</v>
      </c>
      <c r="C9" s="2"/>
      <c r="D9" s="33"/>
      <c r="E9" s="265"/>
    </row>
    <row r="10" spans="1:5" ht="18">
      <c r="A10" s="33"/>
      <c r="B10" s="5" t="s">
        <v>1</v>
      </c>
      <c r="C10" s="2"/>
      <c r="D10" s="33"/>
      <c r="E10" s="419"/>
    </row>
    <row r="11" spans="1:5" ht="15.5">
      <c r="A11" s="419"/>
      <c r="B11" s="461" t="s">
        <v>694</v>
      </c>
      <c r="C11" s="2"/>
      <c r="D11" s="419"/>
      <c r="E11" s="265"/>
    </row>
    <row r="12" spans="1:5" ht="15.5">
      <c r="A12" s="419"/>
      <c r="B12" s="461" t="s">
        <v>695</v>
      </c>
      <c r="C12" s="2"/>
      <c r="D12" s="419"/>
      <c r="E12" s="265"/>
    </row>
    <row r="13" spans="1:5" ht="15.5">
      <c r="A13" s="419"/>
      <c r="B13" s="461" t="s">
        <v>696</v>
      </c>
      <c r="C13" s="2"/>
      <c r="D13" s="419"/>
      <c r="E13" s="265"/>
    </row>
    <row r="14" spans="1:5">
      <c r="A14" s="33"/>
      <c r="B14" s="6"/>
      <c r="C14" s="2"/>
      <c r="D14" s="2"/>
      <c r="E14" s="3"/>
    </row>
    <row r="15" spans="1:5">
      <c r="A15" s="419"/>
      <c r="B15" s="465" t="s">
        <v>557</v>
      </c>
      <c r="C15" s="2"/>
      <c r="D15" s="2"/>
      <c r="E15" s="3"/>
    </row>
    <row r="16" spans="1:5">
      <c r="A16" s="419"/>
      <c r="B16" s="6"/>
      <c r="C16" s="2"/>
      <c r="D16" s="2"/>
      <c r="E16" s="3"/>
    </row>
    <row r="17" spans="1:5">
      <c r="A17" s="33"/>
      <c r="B17" s="21" t="s">
        <v>2</v>
      </c>
      <c r="C17" s="300"/>
      <c r="D17" s="300"/>
      <c r="E17" s="300"/>
    </row>
    <row r="18" spans="1:5">
      <c r="A18" s="33"/>
      <c r="B18" s="8"/>
      <c r="C18" s="248"/>
      <c r="D18" s="250"/>
      <c r="E18" s="251"/>
    </row>
    <row r="19" spans="1:5">
      <c r="A19" s="33"/>
      <c r="B19" s="266" t="s">
        <v>3</v>
      </c>
      <c r="C19" s="266"/>
      <c r="D19" s="301"/>
      <c r="E19" s="301"/>
    </row>
    <row r="20" spans="1:5">
      <c r="A20" s="33"/>
      <c r="B20" s="303"/>
      <c r="C20" s="303"/>
      <c r="D20" s="303"/>
      <c r="E20" s="303"/>
    </row>
    <row r="21" spans="1:5" ht="15" thickBot="1">
      <c r="A21" s="33"/>
      <c r="B21" s="267" t="s">
        <v>4</v>
      </c>
      <c r="C21" s="267"/>
      <c r="D21" s="267"/>
      <c r="E21" s="267"/>
    </row>
    <row r="22" spans="1:5">
      <c r="A22" s="33"/>
      <c r="B22" s="303" t="s">
        <v>5</v>
      </c>
      <c r="C22" s="303"/>
      <c r="D22" s="303"/>
      <c r="E22" s="24">
        <f>EDATE(E23,-12)</f>
        <v>43646</v>
      </c>
    </row>
    <row r="23" spans="1:5">
      <c r="A23" s="33"/>
      <c r="B23" s="303" t="s">
        <v>6</v>
      </c>
      <c r="C23" s="303"/>
      <c r="D23" s="303"/>
      <c r="E23" s="25">
        <v>44012</v>
      </c>
    </row>
    <row r="24" spans="1:5">
      <c r="A24" s="33"/>
      <c r="B24" s="303" t="s">
        <v>7</v>
      </c>
      <c r="C24" s="303"/>
      <c r="D24" s="303"/>
      <c r="E24" s="82" t="s">
        <v>8</v>
      </c>
    </row>
    <row r="25" spans="1:5">
      <c r="A25" s="33"/>
      <c r="B25" s="303"/>
      <c r="C25" s="303"/>
      <c r="D25" s="303"/>
      <c r="E25" s="303"/>
    </row>
    <row r="26" spans="1:5" ht="15" thickBot="1">
      <c r="A26" s="33"/>
      <c r="B26" s="267" t="s">
        <v>9</v>
      </c>
      <c r="C26" s="267"/>
      <c r="D26" s="267"/>
      <c r="E26" s="267"/>
    </row>
    <row r="27" spans="1:5">
      <c r="A27" s="33"/>
      <c r="B27" s="268"/>
      <c r="C27" s="268"/>
      <c r="D27" s="268"/>
      <c r="E27" s="268"/>
    </row>
    <row r="28" spans="1:5">
      <c r="A28" s="33"/>
      <c r="B28" s="307" t="s">
        <v>497</v>
      </c>
      <c r="C28" s="269"/>
      <c r="D28" s="269"/>
      <c r="E28" s="308"/>
    </row>
    <row r="29" spans="1:5">
      <c r="A29" s="33"/>
      <c r="B29" s="309" t="s">
        <v>10</v>
      </c>
      <c r="C29" s="309"/>
      <c r="D29" s="309"/>
      <c r="E29" s="308"/>
    </row>
    <row r="30" spans="1:5">
      <c r="A30" s="33"/>
      <c r="B30" s="301"/>
      <c r="C30" s="301"/>
      <c r="D30" s="301"/>
      <c r="E30" s="301"/>
    </row>
    <row r="31" spans="1:5" ht="15" thickBot="1">
      <c r="A31" s="33"/>
      <c r="B31" s="267" t="s">
        <v>11</v>
      </c>
      <c r="C31" s="267"/>
      <c r="D31" s="267"/>
      <c r="E31" s="267"/>
    </row>
    <row r="32" spans="1:5">
      <c r="A32" s="85"/>
      <c r="B32" s="270"/>
      <c r="C32" s="270"/>
      <c r="D32" s="303"/>
      <c r="E32" s="303"/>
    </row>
    <row r="33" spans="1:5">
      <c r="A33" s="33"/>
      <c r="B33" s="271" t="s">
        <v>12</v>
      </c>
      <c r="C33" s="272" t="s">
        <v>13</v>
      </c>
      <c r="D33" s="273"/>
      <c r="E33" s="301"/>
    </row>
    <row r="34" spans="1:5">
      <c r="A34" s="33"/>
      <c r="B34" s="274" t="s">
        <v>14</v>
      </c>
      <c r="C34" s="275" t="s">
        <v>15</v>
      </c>
      <c r="D34" s="273"/>
      <c r="E34" s="301"/>
    </row>
    <row r="35" spans="1:5">
      <c r="A35" s="33"/>
      <c r="B35" s="276" t="s">
        <v>16</v>
      </c>
      <c r="C35" s="277" t="s">
        <v>17</v>
      </c>
      <c r="D35" s="278"/>
      <c r="E35" s="301"/>
    </row>
    <row r="36" spans="1:5">
      <c r="A36" s="33"/>
      <c r="B36" s="276" t="s">
        <v>18</v>
      </c>
      <c r="C36" s="277" t="s">
        <v>806</v>
      </c>
      <c r="D36" s="278"/>
      <c r="E36" s="301"/>
    </row>
    <row r="37" spans="1:5">
      <c r="A37" s="33"/>
      <c r="B37" s="276" t="s">
        <v>19</v>
      </c>
      <c r="C37" s="277" t="s">
        <v>20</v>
      </c>
      <c r="D37" s="278"/>
      <c r="E37" s="301"/>
    </row>
    <row r="38" spans="1:5">
      <c r="A38" s="33"/>
      <c r="B38" s="276" t="s">
        <v>21</v>
      </c>
      <c r="C38" s="277" t="s">
        <v>22</v>
      </c>
      <c r="D38" s="278"/>
      <c r="E38" s="301"/>
    </row>
    <row r="39" spans="1:5">
      <c r="A39" s="33"/>
      <c r="B39" s="276" t="s">
        <v>23</v>
      </c>
      <c r="C39" s="277" t="s">
        <v>24</v>
      </c>
      <c r="D39" s="278"/>
      <c r="E39" s="301"/>
    </row>
    <row r="40" spans="1:5">
      <c r="A40" s="33"/>
      <c r="B40" s="276" t="s">
        <v>25</v>
      </c>
      <c r="C40" s="277" t="s">
        <v>26</v>
      </c>
      <c r="D40" s="278"/>
      <c r="E40" s="301"/>
    </row>
    <row r="41" spans="1:5" ht="14.15" customHeight="1">
      <c r="A41" s="33"/>
      <c r="B41" s="467" t="s">
        <v>27</v>
      </c>
      <c r="C41" s="468" t="s">
        <v>28</v>
      </c>
      <c r="D41" s="278"/>
      <c r="E41" s="301"/>
    </row>
    <row r="42" spans="1:5" ht="14.9" customHeight="1">
      <c r="A42" s="33"/>
      <c r="B42" s="280"/>
      <c r="C42" s="279"/>
      <c r="D42" s="301"/>
      <c r="E42" s="301"/>
    </row>
    <row r="43" spans="1:5" ht="15.5" thickBot="1">
      <c r="A43" s="33"/>
      <c r="B43" s="281" t="s">
        <v>29</v>
      </c>
      <c r="C43" s="281"/>
      <c r="D43" s="281"/>
      <c r="E43" s="281"/>
    </row>
    <row r="44" spans="1:5" ht="20.5">
      <c r="A44" s="33"/>
      <c r="B44" s="469" t="s">
        <v>30</v>
      </c>
      <c r="C44" s="301"/>
      <c r="D44" s="301"/>
      <c r="E44" s="301"/>
    </row>
    <row r="45" spans="1:5">
      <c r="A45" s="33"/>
      <c r="B45" s="310" t="s">
        <v>31</v>
      </c>
      <c r="C45" s="311" t="s">
        <v>32</v>
      </c>
      <c r="D45" s="312"/>
      <c r="E45" s="311" t="s">
        <v>33</v>
      </c>
    </row>
    <row r="46" spans="1:5">
      <c r="A46" s="33"/>
      <c r="B46" s="313"/>
      <c r="C46" s="313"/>
      <c r="D46" s="314"/>
      <c r="E46" s="313"/>
    </row>
    <row r="47" spans="1:5">
      <c r="A47" s="33"/>
      <c r="B47" s="8" t="s">
        <v>34</v>
      </c>
      <c r="C47" s="248"/>
      <c r="D47" s="248"/>
      <c r="E47" s="315" t="e">
        <f>SUM(E49:E113)</f>
        <v>#REF!</v>
      </c>
    </row>
    <row r="48" spans="1:5">
      <c r="A48" s="432"/>
      <c r="B48" s="316"/>
      <c r="C48" s="317"/>
      <c r="D48" s="317"/>
      <c r="E48" s="318"/>
    </row>
    <row r="49" spans="1:5">
      <c r="A49" s="432"/>
      <c r="B49" s="316" t="s">
        <v>35</v>
      </c>
      <c r="C49" s="317" t="e">
        <f>#REF!</f>
        <v>#REF!</v>
      </c>
      <c r="D49" s="248"/>
      <c r="E49" s="315" t="e">
        <f>#REF!</f>
        <v>#REF!</v>
      </c>
    </row>
    <row r="50" spans="1:5">
      <c r="A50" s="432"/>
      <c r="B50" s="316" t="s">
        <v>36</v>
      </c>
      <c r="C50" s="317" t="e">
        <f>#REF!</f>
        <v>#REF!</v>
      </c>
      <c r="D50" s="248"/>
      <c r="E50" s="315" t="e">
        <f>#REF!</f>
        <v>#REF!</v>
      </c>
    </row>
    <row r="51" spans="1:5">
      <c r="A51" s="432"/>
      <c r="B51" s="316" t="s">
        <v>37</v>
      </c>
      <c r="C51" s="303" t="e">
        <f>#REF!</f>
        <v>#REF!</v>
      </c>
      <c r="D51" s="317"/>
      <c r="E51" s="486" t="e">
        <f>#REF!</f>
        <v>#REF!</v>
      </c>
    </row>
    <row r="52" spans="1:5">
      <c r="A52" s="432"/>
      <c r="B52" s="303" t="s">
        <v>38</v>
      </c>
      <c r="C52" s="303" t="e">
        <f>#REF!</f>
        <v>#REF!</v>
      </c>
      <c r="D52" s="317"/>
      <c r="E52" s="315" t="e">
        <f>#REF!</f>
        <v>#REF!</v>
      </c>
    </row>
    <row r="53" spans="1:5">
      <c r="A53" s="432"/>
      <c r="B53" s="303" t="s">
        <v>39</v>
      </c>
      <c r="C53" s="303" t="e">
        <f>#REF!</f>
        <v>#REF!</v>
      </c>
      <c r="D53" s="303"/>
      <c r="E53" s="486" t="e">
        <f>#REF!</f>
        <v>#REF!</v>
      </c>
    </row>
    <row r="54" spans="1:5">
      <c r="A54" s="432"/>
      <c r="B54" s="316" t="s">
        <v>697</v>
      </c>
      <c r="C54" s="303" t="e">
        <f>#REF!</f>
        <v>#REF!</v>
      </c>
      <c r="D54" s="301"/>
      <c r="E54" s="315" t="e">
        <f>#REF!</f>
        <v>#REF!</v>
      </c>
    </row>
    <row r="55" spans="1:5">
      <c r="A55" s="432"/>
      <c r="B55" s="303" t="s">
        <v>40</v>
      </c>
      <c r="C55" s="303" t="e">
        <f>#REF!</f>
        <v>#REF!</v>
      </c>
      <c r="D55" s="301"/>
      <c r="E55" s="315" t="e">
        <f>#REF!</f>
        <v>#REF!</v>
      </c>
    </row>
    <row r="56" spans="1:5">
      <c r="A56" s="432"/>
      <c r="B56" s="303" t="s">
        <v>41</v>
      </c>
      <c r="C56" s="303" t="e">
        <f>#REF!</f>
        <v>#REF!</v>
      </c>
      <c r="D56" s="301"/>
      <c r="E56" s="315" t="e">
        <f>#REF!</f>
        <v>#REF!</v>
      </c>
    </row>
    <row r="57" spans="1:5" s="417" customFormat="1">
      <c r="A57" s="432"/>
      <c r="B57" s="303" t="s">
        <v>834</v>
      </c>
      <c r="C57" s="303" t="e">
        <f>#REF!</f>
        <v>#REF!</v>
      </c>
      <c r="D57" s="301"/>
      <c r="E57" s="315" t="e">
        <f>#REF!</f>
        <v>#REF!</v>
      </c>
    </row>
    <row r="58" spans="1:5">
      <c r="A58" s="432"/>
      <c r="B58" s="303" t="s">
        <v>42</v>
      </c>
      <c r="C58" s="303" t="e">
        <f>#REF!</f>
        <v>#REF!</v>
      </c>
      <c r="D58" s="301"/>
      <c r="E58" s="315" t="e">
        <f>#REF!</f>
        <v>#REF!</v>
      </c>
    </row>
    <row r="59" spans="1:5">
      <c r="A59" s="432"/>
      <c r="B59" s="303" t="s">
        <v>43</v>
      </c>
      <c r="C59" s="303" t="e">
        <f>#REF!</f>
        <v>#REF!</v>
      </c>
      <c r="D59" s="301"/>
      <c r="E59" s="315" t="e">
        <f>#REF!</f>
        <v>#REF!</v>
      </c>
    </row>
    <row r="60" spans="1:5">
      <c r="A60" s="33"/>
      <c r="B60" s="301" t="s">
        <v>44</v>
      </c>
      <c r="C60" s="301" t="e">
        <f>#REF!</f>
        <v>#REF!</v>
      </c>
      <c r="D60" s="301"/>
      <c r="E60" s="315" t="e">
        <f>#REF!</f>
        <v>#REF!</v>
      </c>
    </row>
    <row r="61" spans="1:5">
      <c r="A61" s="33"/>
      <c r="B61" s="301" t="s">
        <v>45</v>
      </c>
      <c r="C61" s="301" t="e">
        <f>#REF!</f>
        <v>#REF!</v>
      </c>
      <c r="D61" s="301"/>
      <c r="E61" s="315" t="e">
        <f>#REF!</f>
        <v>#REF!</v>
      </c>
    </row>
    <row r="62" spans="1:5">
      <c r="A62" s="33"/>
      <c r="B62" s="301" t="s">
        <v>46</v>
      </c>
      <c r="C62" s="301" t="e">
        <f>#REF!</f>
        <v>#REF!</v>
      </c>
      <c r="D62" s="301"/>
      <c r="E62" s="315" t="e">
        <f>#REF!</f>
        <v>#REF!</v>
      </c>
    </row>
    <row r="63" spans="1:5">
      <c r="A63" s="33"/>
      <c r="B63" s="301" t="s">
        <v>47</v>
      </c>
      <c r="C63" s="301" t="e">
        <f>#REF!</f>
        <v>#REF!</v>
      </c>
      <c r="D63" s="301"/>
      <c r="E63" s="315" t="e">
        <f>#REF!</f>
        <v>#REF!</v>
      </c>
    </row>
    <row r="64" spans="1:5">
      <c r="A64" s="33"/>
      <c r="B64" s="301" t="s">
        <v>48</v>
      </c>
      <c r="C64" s="301" t="e">
        <f>#REF!</f>
        <v>#REF!</v>
      </c>
      <c r="D64" s="301"/>
      <c r="E64" s="315" t="e">
        <f>#REF!</f>
        <v>#REF!</v>
      </c>
    </row>
    <row r="65" spans="1:5">
      <c r="A65" s="33"/>
      <c r="B65" s="301" t="s">
        <v>49</v>
      </c>
      <c r="C65" s="301" t="e">
        <f>#REF!</f>
        <v>#REF!</v>
      </c>
      <c r="D65" s="301"/>
      <c r="E65" s="315" t="e">
        <f>#REF!</f>
        <v>#REF!</v>
      </c>
    </row>
    <row r="66" spans="1:5">
      <c r="A66" s="33"/>
      <c r="B66" s="301" t="s">
        <v>50</v>
      </c>
      <c r="C66" s="301" t="e">
        <f>#REF!</f>
        <v>#REF!</v>
      </c>
      <c r="D66" s="301"/>
      <c r="E66" s="315" t="e">
        <f>#REF!</f>
        <v>#REF!</v>
      </c>
    </row>
    <row r="67" spans="1:5">
      <c r="A67" s="33"/>
      <c r="B67" s="301" t="s">
        <v>51</v>
      </c>
      <c r="C67" s="301" t="e">
        <f>#REF!</f>
        <v>#REF!</v>
      </c>
      <c r="D67" s="301"/>
      <c r="E67" s="315" t="e">
        <f>#REF!</f>
        <v>#REF!</v>
      </c>
    </row>
    <row r="68" spans="1:5">
      <c r="A68" s="33"/>
      <c r="B68" s="301" t="s">
        <v>52</v>
      </c>
      <c r="C68" s="301" t="e">
        <f>#REF!</f>
        <v>#REF!</v>
      </c>
      <c r="D68" s="301"/>
      <c r="E68" s="315" t="e">
        <f>#REF!</f>
        <v>#REF!</v>
      </c>
    </row>
    <row r="69" spans="1:5">
      <c r="A69" s="33"/>
      <c r="B69" s="301" t="s">
        <v>53</v>
      </c>
      <c r="C69" s="301" t="e">
        <f>#REF!</f>
        <v>#REF!</v>
      </c>
      <c r="D69" s="301"/>
      <c r="E69" s="315" t="e">
        <f>#REF!</f>
        <v>#REF!</v>
      </c>
    </row>
    <row r="70" spans="1:5">
      <c r="A70" s="33"/>
      <c r="B70" s="301" t="s">
        <v>54</v>
      </c>
      <c r="C70" s="301" t="e">
        <f>#REF!</f>
        <v>#REF!</v>
      </c>
      <c r="D70" s="301"/>
      <c r="E70" s="315" t="e">
        <f>#REF!</f>
        <v>#REF!</v>
      </c>
    </row>
    <row r="71" spans="1:5">
      <c r="A71" s="33"/>
      <c r="B71" s="301" t="s">
        <v>55</v>
      </c>
      <c r="C71" s="301" t="e">
        <f>#REF!</f>
        <v>#REF!</v>
      </c>
      <c r="D71" s="301"/>
      <c r="E71" s="315" t="e">
        <f>#REF!</f>
        <v>#REF!</v>
      </c>
    </row>
    <row r="72" spans="1:5">
      <c r="A72" s="33"/>
      <c r="B72" s="301" t="s">
        <v>56</v>
      </c>
      <c r="C72" s="301" t="e">
        <f>#REF!</f>
        <v>#REF!</v>
      </c>
      <c r="D72" s="301"/>
      <c r="E72" s="319" t="e">
        <f>#REF!</f>
        <v>#REF!</v>
      </c>
    </row>
    <row r="73" spans="1:5">
      <c r="A73" s="33"/>
      <c r="B73" s="301" t="s">
        <v>698</v>
      </c>
      <c r="C73" s="301" t="e">
        <f>#REF!</f>
        <v>#REF!</v>
      </c>
      <c r="D73" s="301"/>
      <c r="E73" s="315" t="e">
        <f>#REF!</f>
        <v>#REF!</v>
      </c>
    </row>
    <row r="74" spans="1:5">
      <c r="A74" s="33"/>
      <c r="B74" s="301" t="s">
        <v>57</v>
      </c>
      <c r="C74" s="301" t="e">
        <f>#REF!</f>
        <v>#REF!</v>
      </c>
      <c r="D74" s="301"/>
      <c r="E74" s="315" t="e">
        <f>#REF!</f>
        <v>#REF!</v>
      </c>
    </row>
    <row r="75" spans="1:5">
      <c r="A75" s="33"/>
      <c r="B75" s="301" t="s">
        <v>58</v>
      </c>
      <c r="C75" s="301" t="e">
        <f>#REF!</f>
        <v>#REF!</v>
      </c>
      <c r="D75" s="301"/>
      <c r="E75" s="315" t="e">
        <f>#REF!</f>
        <v>#REF!</v>
      </c>
    </row>
    <row r="76" spans="1:5">
      <c r="A76" s="33"/>
      <c r="B76" s="301" t="s">
        <v>59</v>
      </c>
      <c r="C76" s="301" t="e">
        <f>#REF!</f>
        <v>#REF!</v>
      </c>
      <c r="D76" s="301"/>
      <c r="E76" s="315" t="e">
        <f>#REF!</f>
        <v>#REF!</v>
      </c>
    </row>
    <row r="77" spans="1:5">
      <c r="A77" s="33"/>
      <c r="B77" s="301" t="s">
        <v>60</v>
      </c>
      <c r="C77" s="301" t="e">
        <f>#REF!</f>
        <v>#REF!</v>
      </c>
      <c r="D77" s="301"/>
      <c r="E77" s="315" t="e">
        <f>#REF!</f>
        <v>#REF!</v>
      </c>
    </row>
    <row r="78" spans="1:5">
      <c r="A78" s="33"/>
      <c r="B78" s="301" t="s">
        <v>61</v>
      </c>
      <c r="C78" s="301" t="e">
        <f>#REF!</f>
        <v>#REF!</v>
      </c>
      <c r="D78" s="301"/>
      <c r="E78" s="315" t="e">
        <f>#REF!</f>
        <v>#REF!</v>
      </c>
    </row>
    <row r="79" spans="1:5">
      <c r="A79" s="33"/>
      <c r="B79" s="301" t="s">
        <v>62</v>
      </c>
      <c r="C79" s="301" t="e">
        <f>#REF!</f>
        <v>#REF!</v>
      </c>
      <c r="D79" s="301"/>
      <c r="E79" s="315" t="e">
        <f>#REF!</f>
        <v>#REF!</v>
      </c>
    </row>
    <row r="80" spans="1:5">
      <c r="A80" s="33"/>
      <c r="B80" s="301" t="s">
        <v>63</v>
      </c>
      <c r="C80" s="301" t="e">
        <f>#REF!</f>
        <v>#REF!</v>
      </c>
      <c r="D80" s="301"/>
      <c r="E80" s="315" t="e">
        <f>#REF!</f>
        <v>#REF!</v>
      </c>
    </row>
    <row r="81" spans="1:5">
      <c r="A81" s="33"/>
      <c r="B81" s="301" t="s">
        <v>64</v>
      </c>
      <c r="C81" s="301" t="e">
        <f>#REF!</f>
        <v>#REF!</v>
      </c>
      <c r="D81" s="301"/>
      <c r="E81" s="315" t="e">
        <f>#REF!</f>
        <v>#REF!</v>
      </c>
    </row>
    <row r="82" spans="1:5">
      <c r="A82" s="33"/>
      <c r="B82" s="301" t="s">
        <v>65</v>
      </c>
      <c r="C82" s="301" t="e">
        <f>#REF!</f>
        <v>#REF!</v>
      </c>
      <c r="D82" s="301"/>
      <c r="E82" s="315" t="e">
        <f>#REF!</f>
        <v>#REF!</v>
      </c>
    </row>
    <row r="83" spans="1:5">
      <c r="A83" s="33"/>
      <c r="B83" s="301" t="s">
        <v>66</v>
      </c>
      <c r="C83" s="301" t="e">
        <f>#REF!</f>
        <v>#REF!</v>
      </c>
      <c r="D83" s="301"/>
      <c r="E83" s="315" t="e">
        <f>#REF!</f>
        <v>#REF!</v>
      </c>
    </row>
    <row r="84" spans="1:5">
      <c r="A84" s="33"/>
      <c r="B84" s="301" t="s">
        <v>67</v>
      </c>
      <c r="C84" s="301" t="e">
        <f>#REF!</f>
        <v>#REF!</v>
      </c>
      <c r="D84" s="301"/>
      <c r="E84" s="315" t="e">
        <f>#REF!</f>
        <v>#REF!</v>
      </c>
    </row>
    <row r="85" spans="1:5">
      <c r="A85" s="33"/>
      <c r="B85" s="301" t="s">
        <v>68</v>
      </c>
      <c r="C85" s="301" t="e">
        <f>#REF!</f>
        <v>#REF!</v>
      </c>
      <c r="D85" s="301"/>
      <c r="E85" s="315" t="e">
        <f>#REF!</f>
        <v>#REF!</v>
      </c>
    </row>
    <row r="86" spans="1:5">
      <c r="A86" s="419"/>
      <c r="B86" s="301" t="s">
        <v>705</v>
      </c>
      <c r="C86" s="301" t="e">
        <f>#REF!</f>
        <v>#REF!</v>
      </c>
      <c r="D86" s="301"/>
      <c r="E86" s="315" t="e">
        <f>#REF!</f>
        <v>#REF!</v>
      </c>
    </row>
    <row r="87" spans="1:5">
      <c r="A87" s="33"/>
      <c r="B87" s="301" t="s">
        <v>69</v>
      </c>
      <c r="C87" s="301" t="str">
        <f>'F1'!C8</f>
        <v>Table F1: Revenue and Expenditure</v>
      </c>
      <c r="D87" s="301"/>
      <c r="E87" s="315">
        <f>'F1'!H3</f>
        <v>23</v>
      </c>
    </row>
    <row r="88" spans="1:5">
      <c r="A88" s="419"/>
      <c r="B88" s="301" t="s">
        <v>70</v>
      </c>
      <c r="C88" s="301" t="str">
        <f>'F2'!C8</f>
        <v>Table F2:  Balance Sheet</v>
      </c>
      <c r="D88" s="301"/>
      <c r="E88" s="315">
        <f>'F2'!H3</f>
        <v>35</v>
      </c>
    </row>
    <row r="89" spans="1:5">
      <c r="A89" s="419"/>
      <c r="B89" s="301" t="s">
        <v>541</v>
      </c>
      <c r="C89" s="301" t="str">
        <f>F2a!C8</f>
        <v xml:space="preserve">Table F2a: Working capital by asset type </v>
      </c>
      <c r="D89" s="301"/>
      <c r="E89" s="315">
        <f>F2a!H3</f>
        <v>9</v>
      </c>
    </row>
    <row r="90" spans="1:5">
      <c r="A90" s="33"/>
      <c r="B90" s="301" t="s">
        <v>71</v>
      </c>
      <c r="C90" s="301" t="str">
        <f>'F3'!C8</f>
        <v>Table F3:  Analysis of Borrowing (Three Waters)</v>
      </c>
      <c r="D90" s="301"/>
      <c r="E90" s="315">
        <f>'F3'!H3</f>
        <v>20</v>
      </c>
    </row>
    <row r="91" spans="1:5">
      <c r="A91" s="419"/>
      <c r="B91" s="301" t="s">
        <v>702</v>
      </c>
      <c r="C91" s="301" t="str">
        <f>F3a!C8</f>
        <v>Table F3a: Analysis of Borrowing by Interest Rate and Date of Maturity</v>
      </c>
      <c r="D91" s="301"/>
      <c r="E91" s="315">
        <f>F3a!H3</f>
        <v>53</v>
      </c>
    </row>
    <row r="92" spans="1:5">
      <c r="A92" s="33"/>
      <c r="B92" s="301" t="s">
        <v>72</v>
      </c>
      <c r="C92" s="301" t="str">
        <f>'F4'!C8</f>
        <v>Table F4:  Analysis of Receivables and Payables</v>
      </c>
      <c r="D92" s="301"/>
      <c r="E92" s="315">
        <f>'F4'!H3</f>
        <v>21</v>
      </c>
    </row>
    <row r="93" spans="1:5">
      <c r="A93" s="33"/>
      <c r="B93" s="301" t="s">
        <v>73</v>
      </c>
      <c r="C93" s="301" t="str">
        <f>'F5'!C8</f>
        <v>Table F5:  Cash Flow Parameters</v>
      </c>
      <c r="D93" s="301"/>
      <c r="E93" s="315">
        <f>'F5'!H3</f>
        <v>3</v>
      </c>
    </row>
    <row r="94" spans="1:5">
      <c r="A94" s="33"/>
      <c r="B94" s="301" t="s">
        <v>74</v>
      </c>
      <c r="C94" s="301" t="str">
        <f>'F7'!C8</f>
        <v>Table F7: Cash Flow Statement</v>
      </c>
      <c r="D94" s="301"/>
      <c r="E94" s="315">
        <f>'F7'!H3</f>
        <v>17</v>
      </c>
    </row>
    <row r="95" spans="1:5">
      <c r="A95" s="419"/>
      <c r="B95" s="301" t="s">
        <v>682</v>
      </c>
      <c r="C95" s="301" t="str">
        <f>F7a!C8</f>
        <v>Table F7a: Cash Flow Statement - Water</v>
      </c>
      <c r="D95" s="301"/>
      <c r="E95" s="315">
        <f>F7a!H3</f>
        <v>17</v>
      </c>
    </row>
    <row r="96" spans="1:5">
      <c r="A96" s="419"/>
      <c r="B96" s="301" t="s">
        <v>683</v>
      </c>
      <c r="C96" s="301" t="str">
        <f>F7b!C8</f>
        <v>Table F7b: Cash Flow Statement - Wastewater</v>
      </c>
      <c r="D96" s="301"/>
      <c r="E96" s="315">
        <f>F7b!H3</f>
        <v>15</v>
      </c>
    </row>
    <row r="97" spans="1:5">
      <c r="A97" s="419"/>
      <c r="B97" s="301" t="s">
        <v>684</v>
      </c>
      <c r="C97" s="301" t="str">
        <f>F7c!C8</f>
        <v>Table F7c: Cash Flow Statement - Stormwater</v>
      </c>
      <c r="D97" s="301"/>
      <c r="E97" s="315">
        <f>F7c!H3</f>
        <v>15</v>
      </c>
    </row>
    <row r="98" spans="1:5">
      <c r="A98" s="33"/>
      <c r="B98" s="301" t="s">
        <v>75</v>
      </c>
      <c r="C98" s="301" t="str">
        <f>'F8'!C8</f>
        <v>Table F8:  Reconciliation of Operating Surplus (Deficit) to Net Cash Flow from Operating Activities</v>
      </c>
      <c r="D98" s="301"/>
      <c r="E98" s="315">
        <f>'F8'!H3</f>
        <v>17</v>
      </c>
    </row>
    <row r="99" spans="1:5">
      <c r="A99" s="419"/>
      <c r="B99" s="301" t="s">
        <v>685</v>
      </c>
      <c r="C99" s="301" t="str">
        <f>F8a!C8</f>
        <v>Table F8a:  Reconciliation of Operating Surplus (Deficit) to Net Cash Flow from Operating Activities - Water</v>
      </c>
      <c r="D99" s="301"/>
      <c r="E99" s="315">
        <f>F8a!H3</f>
        <v>17</v>
      </c>
    </row>
    <row r="100" spans="1:5">
      <c r="A100" s="419"/>
      <c r="B100" s="301" t="s">
        <v>686</v>
      </c>
      <c r="C100" s="301" t="str">
        <f>F8b!C8</f>
        <v>Table F8b:  Reconciliation of Operating Surplus (Deficit) to Net Cash Flow from Operating Activities - Wastewater</v>
      </c>
      <c r="D100" s="301"/>
      <c r="E100" s="315">
        <f>F8b!H3</f>
        <v>17</v>
      </c>
    </row>
    <row r="101" spans="1:5">
      <c r="A101" s="419"/>
      <c r="B101" s="301" t="s">
        <v>687</v>
      </c>
      <c r="C101" s="301" t="str">
        <f>F8c!C8</f>
        <v>Table F8c:  Reconciliation of Operating Surplus (Deficit) to Net Cash Flow from Operating Activities - Stormwater</v>
      </c>
      <c r="D101" s="301"/>
      <c r="E101" s="315">
        <f>F8c!H3</f>
        <v>17</v>
      </c>
    </row>
    <row r="102" spans="1:5">
      <c r="A102" s="33"/>
      <c r="B102" s="301" t="s">
        <v>76</v>
      </c>
      <c r="C102" s="301" t="str">
        <f>'F9'!C8</f>
        <v>Table F9: Analysis of Fixed Assets by Asset Type (for Report Year)</v>
      </c>
      <c r="D102" s="301"/>
      <c r="E102" s="315">
        <f>'F9'!H3</f>
        <v>13</v>
      </c>
    </row>
    <row r="103" spans="1:5">
      <c r="A103" s="33"/>
      <c r="B103" s="301" t="s">
        <v>77</v>
      </c>
      <c r="C103" s="301" t="str">
        <f>'F10'!C8</f>
        <v>Table F10:  Analysis of Revenue</v>
      </c>
      <c r="D103" s="301"/>
      <c r="E103" s="315">
        <f>'F10'!H3</f>
        <v>46</v>
      </c>
    </row>
    <row r="104" spans="1:5">
      <c r="A104" s="33"/>
      <c r="B104" s="301" t="s">
        <v>78</v>
      </c>
      <c r="C104" s="301" t="str">
        <f>'F11'!C8</f>
        <v>Table F11: Information on Large Users (users &gt;100,000m3)</v>
      </c>
      <c r="D104" s="301"/>
      <c r="E104" s="315">
        <f>'F11'!G3</f>
        <v>5</v>
      </c>
    </row>
    <row r="105" spans="1:5">
      <c r="A105" s="419"/>
      <c r="B105" s="301" t="s">
        <v>525</v>
      </c>
      <c r="C105" s="301" t="str">
        <f>'F12'!C8</f>
        <v>Table F12: Inflation Assumptions</v>
      </c>
      <c r="D105" s="301"/>
      <c r="E105" s="315">
        <f>'F12'!H3</f>
        <v>1</v>
      </c>
    </row>
    <row r="106" spans="1:5">
      <c r="A106" s="33"/>
      <c r="B106" s="301" t="s">
        <v>79</v>
      </c>
      <c r="C106" s="301" t="e">
        <f>#REF!</f>
        <v>#REF!</v>
      </c>
      <c r="D106" s="301"/>
      <c r="E106" s="315" t="e">
        <f>#REF!</f>
        <v>#REF!</v>
      </c>
    </row>
    <row r="107" spans="1:5">
      <c r="A107" s="33"/>
      <c r="B107" s="301" t="s">
        <v>80</v>
      </c>
      <c r="C107" s="301" t="e">
        <f>#REF!</f>
        <v>#REF!</v>
      </c>
      <c r="D107" s="301"/>
      <c r="E107" s="315" t="e">
        <f>#REF!</f>
        <v>#REF!</v>
      </c>
    </row>
    <row r="108" spans="1:5">
      <c r="A108" s="33"/>
      <c r="B108" s="301" t="s">
        <v>81</v>
      </c>
      <c r="C108" s="301" t="e">
        <f>#REF!</f>
        <v>#REF!</v>
      </c>
      <c r="D108" s="301"/>
      <c r="E108" s="315" t="e">
        <f>#REF!</f>
        <v>#REF!</v>
      </c>
    </row>
    <row r="109" spans="1:5">
      <c r="A109" s="33"/>
      <c r="B109" s="301" t="s">
        <v>82</v>
      </c>
      <c r="C109" s="301" t="e">
        <f>#REF!</f>
        <v>#REF!</v>
      </c>
      <c r="D109" s="301"/>
      <c r="E109" s="315" t="e">
        <f>#REF!</f>
        <v>#REF!</v>
      </c>
    </row>
    <row r="110" spans="1:5">
      <c r="A110" s="33"/>
      <c r="B110" s="316" t="s">
        <v>83</v>
      </c>
      <c r="C110" s="248" t="e">
        <f>#REF!</f>
        <v>#REF!</v>
      </c>
      <c r="D110" s="248"/>
      <c r="E110" s="315" t="e">
        <f>#REF!</f>
        <v>#REF!</v>
      </c>
    </row>
    <row r="111" spans="1:5">
      <c r="A111" s="33"/>
      <c r="B111" s="301" t="s">
        <v>84</v>
      </c>
      <c r="C111" s="301" t="e">
        <f>#REF!</f>
        <v>#REF!</v>
      </c>
      <c r="D111" s="301"/>
      <c r="E111" s="315" t="e">
        <f>#REF!</f>
        <v>#REF!</v>
      </c>
    </row>
    <row r="112" spans="1:5">
      <c r="A112" s="33"/>
      <c r="B112" s="301" t="s">
        <v>85</v>
      </c>
      <c r="C112" s="301" t="e">
        <f>#REF!</f>
        <v>#REF!</v>
      </c>
      <c r="D112" s="301"/>
      <c r="E112" s="315" t="e">
        <f>#REF!</f>
        <v>#REF!</v>
      </c>
    </row>
    <row r="113" spans="1:5">
      <c r="A113" s="33"/>
      <c r="B113" s="301" t="s">
        <v>86</v>
      </c>
      <c r="C113" s="301" t="e">
        <f>#REF!</f>
        <v>#REF!</v>
      </c>
      <c r="D113" s="301"/>
      <c r="E113" s="315" t="e">
        <f>#REF!</f>
        <v>#REF!</v>
      </c>
    </row>
    <row r="114" spans="1:5">
      <c r="A114" s="33"/>
      <c r="B114" s="301"/>
      <c r="C114" s="301"/>
      <c r="D114" s="301"/>
      <c r="E114" s="301"/>
    </row>
    <row r="115" spans="1:5" ht="12" customHeight="1">
      <c r="A115" s="33"/>
      <c r="B115" s="21"/>
      <c r="C115" s="300"/>
      <c r="D115" s="300"/>
      <c r="E115" s="300"/>
    </row>
    <row r="116" spans="1:5" ht="8.9" customHeight="1">
      <c r="A116" s="33"/>
      <c r="B116" s="301"/>
      <c r="C116" s="301"/>
      <c r="D116" s="301"/>
      <c r="E116" s="301"/>
    </row>
    <row r="117" spans="1:5">
      <c r="A117" s="33"/>
      <c r="B117" s="310"/>
      <c r="C117" s="311"/>
      <c r="D117" s="311"/>
      <c r="E117" s="311"/>
    </row>
    <row r="118" spans="1:5"/>
    <row r="119" spans="1:5" hidden="1"/>
    <row r="120" spans="1:5" hidden="1"/>
    <row r="121" spans="1:5" hidden="1"/>
    <row r="122" spans="1:5" hidden="1"/>
    <row r="123" spans="1:5" hidden="1"/>
    <row r="124" spans="1:5" hidden="1"/>
    <row r="125" spans="1:5" hidden="1"/>
    <row r="126" spans="1:5" hidden="1"/>
    <row r="127" spans="1:5" hidden="1"/>
    <row r="128" spans="1:5" hidden="1"/>
    <row r="129" hidden="1"/>
    <row r="130" hidden="1"/>
    <row r="131" hidden="1"/>
    <row r="132" hidden="1"/>
    <row r="133" hidden="1"/>
    <row r="134" hidden="1"/>
    <row r="135" hidden="1"/>
    <row r="136" hidden="1"/>
    <row r="137" hidden="1"/>
    <row r="138" hidden="1"/>
    <row r="139" hidden="1"/>
    <row r="140" hidden="1"/>
    <row r="141" hidden="1"/>
    <row r="142" hidden="1"/>
    <row r="143" hidden="1"/>
    <row r="144" hidden="1"/>
    <row r="145" hidden="1"/>
    <row r="146" hidden="1"/>
    <row r="147" hidden="1"/>
    <row r="148" hidden="1"/>
    <row r="149" hidden="1"/>
    <row r="150" hidden="1"/>
    <row r="151" hidden="1"/>
    <row r="152" hidden="1"/>
    <row r="153" hidden="1"/>
    <row r="154" hidden="1"/>
    <row r="155" hidden="1"/>
    <row r="156" hidden="1"/>
    <row r="157" hidden="1"/>
    <row r="158" hidden="1"/>
    <row r="159" hidden="1"/>
    <row r="160" hidden="1"/>
    <row r="161" hidden="1"/>
    <row r="162" hidden="1"/>
    <row r="163" hidden="1"/>
    <row r="164" hidden="1"/>
    <row r="165" hidden="1"/>
    <row r="166" hidden="1"/>
    <row r="167" hidden="1"/>
    <row r="168" hidden="1"/>
    <row r="169" hidden="1"/>
    <row r="170" hidden="1"/>
    <row r="171" hidden="1"/>
    <row r="172" hidden="1"/>
    <row r="173" hidden="1"/>
    <row r="174" hidden="1"/>
    <row r="175" hidden="1"/>
    <row r="176" hidden="1"/>
    <row r="177" hidden="1"/>
    <row r="178" hidden="1"/>
    <row r="179" hidden="1"/>
    <row r="180" hidden="1"/>
    <row r="181" hidden="1"/>
    <row r="182" hidden="1"/>
    <row r="183" hidden="1"/>
    <row r="184" hidden="1"/>
    <row r="185" hidden="1"/>
    <row r="186" hidden="1"/>
    <row r="187" hidden="1"/>
    <row r="188" hidden="1"/>
    <row r="189" hidden="1"/>
    <row r="190" hidden="1"/>
    <row r="191" hidden="1"/>
    <row r="192" hidden="1"/>
    <row r="193" hidden="1"/>
    <row r="194" hidden="1"/>
    <row r="195" hidden="1"/>
    <row r="196" hidden="1"/>
    <row r="197" hidden="1"/>
    <row r="198" hidden="1"/>
    <row r="199" hidden="1"/>
    <row r="200" hidden="1"/>
    <row r="201" hidden="1"/>
    <row r="202" hidden="1"/>
    <row r="203" hidden="1"/>
    <row r="204" hidden="1"/>
    <row r="205" hidden="1"/>
    <row r="206" hidden="1"/>
    <row r="207" hidden="1"/>
  </sheetData>
  <phoneticPr fontId="17" type="noConversion"/>
  <conditionalFormatting sqref="E56 E74:E85 E49:E52 E106:E111 E98:E104 E92:E94 E89:E90 E58:E64">
    <cfRule type="cellIs" dxfId="274" priority="35" stopIfTrue="1" operator="greaterThan">
      <formula>0</formula>
    </cfRule>
    <cfRule type="cellIs" dxfId="273" priority="36" stopIfTrue="1" operator="lessThan">
      <formula>1</formula>
    </cfRule>
  </conditionalFormatting>
  <conditionalFormatting sqref="E47">
    <cfRule type="cellIs" dxfId="272" priority="33" stopIfTrue="1" operator="greaterThan">
      <formula>0</formula>
    </cfRule>
    <cfRule type="cellIs" dxfId="271" priority="34" stopIfTrue="1" operator="lessThan">
      <formula>1</formula>
    </cfRule>
  </conditionalFormatting>
  <conditionalFormatting sqref="E53:E54">
    <cfRule type="cellIs" dxfId="270" priority="31" stopIfTrue="1" operator="greaterThan">
      <formula>0</formula>
    </cfRule>
    <cfRule type="cellIs" dxfId="269" priority="32" stopIfTrue="1" operator="lessThan">
      <formula>1</formula>
    </cfRule>
  </conditionalFormatting>
  <conditionalFormatting sqref="E55">
    <cfRule type="cellIs" dxfId="268" priority="29" stopIfTrue="1" operator="greaterThan">
      <formula>0</formula>
    </cfRule>
    <cfRule type="cellIs" dxfId="267" priority="30" stopIfTrue="1" operator="lessThan">
      <formula>1</formula>
    </cfRule>
  </conditionalFormatting>
  <conditionalFormatting sqref="E65:E73">
    <cfRule type="cellIs" dxfId="266" priority="21" stopIfTrue="1" operator="greaterThan">
      <formula>0</formula>
    </cfRule>
    <cfRule type="cellIs" dxfId="265" priority="22" stopIfTrue="1" operator="lessThan">
      <formula>1</formula>
    </cfRule>
  </conditionalFormatting>
  <conditionalFormatting sqref="E87">
    <cfRule type="cellIs" dxfId="264" priority="17" stopIfTrue="1" operator="greaterThan">
      <formula>0</formula>
    </cfRule>
    <cfRule type="cellIs" dxfId="263" priority="18" stopIfTrue="1" operator="lessThan">
      <formula>1</formula>
    </cfRule>
  </conditionalFormatting>
  <conditionalFormatting sqref="E112:E113">
    <cfRule type="cellIs" dxfId="262" priority="15" stopIfTrue="1" operator="greaterThan">
      <formula>0</formula>
    </cfRule>
    <cfRule type="cellIs" dxfId="261" priority="16" stopIfTrue="1" operator="lessThan">
      <formula>1</formula>
    </cfRule>
  </conditionalFormatting>
  <conditionalFormatting sqref="E105">
    <cfRule type="cellIs" dxfId="260" priority="11" stopIfTrue="1" operator="greaterThan">
      <formula>0</formula>
    </cfRule>
    <cfRule type="cellIs" dxfId="259" priority="12" stopIfTrue="1" operator="lessThan">
      <formula>1</formula>
    </cfRule>
  </conditionalFormatting>
  <conditionalFormatting sqref="E95:E97">
    <cfRule type="cellIs" dxfId="258" priority="9" stopIfTrue="1" operator="greaterThan">
      <formula>0</formula>
    </cfRule>
    <cfRule type="cellIs" dxfId="257" priority="10" stopIfTrue="1" operator="lessThan">
      <formula>1</formula>
    </cfRule>
  </conditionalFormatting>
  <conditionalFormatting sqref="E91">
    <cfRule type="cellIs" dxfId="256" priority="7" stopIfTrue="1" operator="greaterThan">
      <formula>0</formula>
    </cfRule>
    <cfRule type="cellIs" dxfId="255" priority="8" stopIfTrue="1" operator="lessThan">
      <formula>1</formula>
    </cfRule>
  </conditionalFormatting>
  <conditionalFormatting sqref="E86">
    <cfRule type="cellIs" dxfId="254" priority="5" stopIfTrue="1" operator="greaterThan">
      <formula>0</formula>
    </cfRule>
    <cfRule type="cellIs" dxfId="253" priority="6" stopIfTrue="1" operator="lessThan">
      <formula>1</formula>
    </cfRule>
  </conditionalFormatting>
  <conditionalFormatting sqref="E88">
    <cfRule type="cellIs" dxfId="252" priority="3" stopIfTrue="1" operator="greaterThan">
      <formula>0</formula>
    </cfRule>
    <cfRule type="cellIs" dxfId="251" priority="4" stopIfTrue="1" operator="lessThan">
      <formula>1</formula>
    </cfRule>
  </conditionalFormatting>
  <conditionalFormatting sqref="E57">
    <cfRule type="cellIs" dxfId="250" priority="1" stopIfTrue="1" operator="greaterThan">
      <formula>0</formula>
    </cfRule>
    <cfRule type="cellIs" dxfId="249" priority="2" stopIfTrue="1" operator="lessThan">
      <formula>1</formula>
    </cfRule>
  </conditionalFormatting>
  <dataValidations disablePrompts="1" count="1">
    <dataValidation type="list" allowBlank="1" showInputMessage="1" showErrorMessage="1" sqref="E28:E29" xr:uid="{7654D7F1-4FC6-4815-BF8D-0921AB57D8C4}">
      <formula1>"Yes,No"</formula1>
    </dataValidation>
  </dataValidations>
  <pageMargins left="0.70866141732283472" right="0.70866141732283472" top="0.74803149606299213" bottom="0.74803149606299213" header="0.31496062992125984" footer="0.31496062992125984"/>
  <pageSetup paperSize="9" scale="62" fitToHeight="0" orientation="portrait" horizontalDpi="300" r:id="rId1"/>
  <headerFooter>
    <oddHeader>&amp;LDepartment of Internal Affairs - Three Waters Reform Programme - Request for Information Template Workbook I</oddHeader>
    <oddFooter>&amp;LPage &amp;P</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E5A71A-8F4D-409E-B282-15BFB265B3ED}">
  <sheetPr>
    <tabColor rgb="FF7030A0"/>
    <pageSetUpPr fitToPage="1"/>
  </sheetPr>
  <dimension ref="A1:XEC79"/>
  <sheetViews>
    <sheetView showGridLines="0" zoomScale="80" zoomScaleNormal="80" workbookViewId="0">
      <pane xSplit="8" ySplit="12" topLeftCell="I13" activePane="bottomRight" state="frozen"/>
      <selection activeCell="F20" sqref="F20"/>
      <selection pane="topRight" activeCell="F20" sqref="F20"/>
      <selection pane="bottomLeft" activeCell="F20" sqref="F20"/>
      <selection pane="bottomRight" activeCell="I22" sqref="I22"/>
    </sheetView>
  </sheetViews>
  <sheetFormatPr defaultColWidth="0" defaultRowHeight="0" customHeight="1" zeroHeight="1"/>
  <cols>
    <col min="1" max="1" width="2.453125" style="31" customWidth="1"/>
    <col min="2" max="2" width="6.453125" style="31" customWidth="1"/>
    <col min="3" max="3" width="17" style="31" customWidth="1"/>
    <col min="4" max="4" width="65.453125" style="31" bestFit="1" customWidth="1"/>
    <col min="5" max="5" width="9.453125" style="31" customWidth="1"/>
    <col min="6" max="6" width="8.54296875" style="31" customWidth="1"/>
    <col min="7" max="7" width="8.54296875" style="33" customWidth="1"/>
    <col min="8" max="8" width="19" style="66" bestFit="1" customWidth="1"/>
    <col min="9" max="9" width="13.54296875" style="31" customWidth="1"/>
    <col min="10" max="11" width="5.54296875" style="31" customWidth="1"/>
    <col min="12" max="12" width="13.54296875" style="31" customWidth="1"/>
    <col min="13" max="13" width="5.54296875" style="31" customWidth="1"/>
    <col min="14" max="14" width="5.54296875" style="33" customWidth="1"/>
    <col min="15" max="15" width="13.54296875" style="31" customWidth="1"/>
    <col min="16" max="17" width="5.54296875" style="31" customWidth="1"/>
    <col min="18" max="18" width="16.54296875" style="33" customWidth="1"/>
    <col min="19" max="19" width="16.54296875" style="104" customWidth="1"/>
    <col min="20" max="26" width="16.54296875" style="31" customWidth="1"/>
    <col min="27" max="27" width="16.54296875" style="32" customWidth="1"/>
    <col min="28" max="30" width="5.54296875" style="31" customWidth="1"/>
    <col min="31" max="31" width="15.453125" style="31" customWidth="1"/>
    <col min="32" max="32" width="5.54296875" style="31" customWidth="1"/>
    <col min="33" max="33" width="49.453125" style="31" customWidth="1"/>
    <col min="34" max="35" width="5.54296875" hidden="1"/>
    <col min="36" max="16346" width="9.453125" hidden="1"/>
    <col min="16358" max="16384" width="9.453125" hidden="1"/>
  </cols>
  <sheetData>
    <row r="1" spans="1:33" ht="28.4" customHeight="1">
      <c r="B1" s="35" t="str">
        <f>'Key information'!$B$6</f>
        <v>Three Waters Reform Programme: Request for Information Workbook I</v>
      </c>
      <c r="C1" s="36"/>
      <c r="D1" s="36"/>
      <c r="E1" s="186"/>
      <c r="F1" s="186"/>
      <c r="G1" s="186"/>
      <c r="H1" s="67"/>
      <c r="I1" s="186"/>
      <c r="J1" s="186"/>
      <c r="K1" s="186"/>
      <c r="L1" s="186"/>
      <c r="M1" s="186"/>
      <c r="N1" s="186"/>
      <c r="O1" s="186"/>
      <c r="P1" s="186"/>
      <c r="Q1" s="186"/>
      <c r="R1" s="186"/>
      <c r="S1" s="186"/>
      <c r="T1" s="186"/>
      <c r="U1" s="186"/>
      <c r="V1" s="186"/>
      <c r="W1" s="186"/>
      <c r="X1" s="186"/>
      <c r="Y1" s="186"/>
      <c r="Z1" s="186"/>
      <c r="AA1" s="536"/>
      <c r="AB1" s="186"/>
      <c r="AC1" s="186"/>
      <c r="AD1" s="186"/>
      <c r="AE1" s="186"/>
      <c r="AF1" s="186"/>
      <c r="AG1" s="187"/>
    </row>
    <row r="2" spans="1:33" ht="20">
      <c r="B2" s="37"/>
      <c r="C2" s="163"/>
      <c r="D2" s="116"/>
      <c r="E2" s="61"/>
      <c r="F2" s="61"/>
      <c r="G2" s="61"/>
      <c r="H2" s="61"/>
      <c r="I2" s="61"/>
      <c r="J2" s="61"/>
      <c r="K2" s="61"/>
      <c r="L2" s="61"/>
      <c r="M2" s="61"/>
      <c r="N2" s="61"/>
      <c r="O2" s="61"/>
      <c r="P2" s="61"/>
      <c r="Q2" s="61"/>
      <c r="R2" s="61"/>
      <c r="S2" s="61"/>
      <c r="T2" s="61"/>
      <c r="U2" s="61"/>
      <c r="V2" s="61"/>
      <c r="W2" s="61"/>
      <c r="X2" s="61"/>
      <c r="Y2" s="61"/>
      <c r="Z2" s="61"/>
      <c r="AB2" s="61"/>
      <c r="AC2" s="61"/>
      <c r="AD2" s="61"/>
      <c r="AE2" s="61"/>
      <c r="AF2" s="61"/>
      <c r="AG2" s="117"/>
    </row>
    <row r="3" spans="1:33" ht="14.5">
      <c r="A3" s="39"/>
      <c r="B3" s="320" t="s">
        <v>495</v>
      </c>
      <c r="C3" s="166"/>
      <c r="D3" s="321">
        <f>'Key information'!$E$8</f>
        <v>0</v>
      </c>
      <c r="E3" s="166"/>
      <c r="F3" s="118"/>
      <c r="G3" s="338" t="s">
        <v>100</v>
      </c>
      <c r="H3" s="323">
        <f>SUM(H14:H39)</f>
        <v>17</v>
      </c>
      <c r="I3" s="118"/>
      <c r="J3" s="118"/>
      <c r="K3" s="118"/>
      <c r="L3" s="118"/>
      <c r="M3" s="118"/>
      <c r="N3" s="60"/>
      <c r="O3" s="189"/>
      <c r="P3" s="61"/>
      <c r="Q3" s="166"/>
      <c r="R3" s="166"/>
      <c r="S3" s="73"/>
      <c r="T3" s="166"/>
      <c r="U3" s="166"/>
      <c r="V3" s="166"/>
      <c r="W3" s="166"/>
      <c r="X3" s="166"/>
      <c r="Y3" s="166"/>
      <c r="Z3" s="166"/>
      <c r="AA3" s="369"/>
      <c r="AB3" s="166"/>
      <c r="AC3" s="166"/>
      <c r="AD3" s="166"/>
      <c r="AE3" s="166"/>
      <c r="AF3" s="166"/>
      <c r="AG3" s="167"/>
    </row>
    <row r="4" spans="1:33" ht="14.5">
      <c r="B4" s="448"/>
      <c r="C4" s="190"/>
      <c r="D4" s="191"/>
      <c r="E4" s="192"/>
      <c r="F4" s="192"/>
      <c r="G4" s="192"/>
      <c r="H4" s="192"/>
      <c r="I4" s="192"/>
      <c r="J4" s="192"/>
      <c r="K4" s="192"/>
      <c r="L4" s="192"/>
      <c r="M4" s="192"/>
      <c r="N4" s="42"/>
      <c r="O4" s="43"/>
      <c r="P4" s="43"/>
      <c r="Q4" s="199"/>
      <c r="R4" s="199"/>
      <c r="S4" s="193"/>
      <c r="T4" s="42"/>
      <c r="U4" s="42"/>
      <c r="V4" s="42"/>
      <c r="W4" s="42"/>
      <c r="X4" s="42"/>
      <c r="Y4" s="42"/>
      <c r="Z4" s="42"/>
      <c r="AA4" s="537"/>
      <c r="AB4" s="42"/>
      <c r="AC4" s="42"/>
      <c r="AD4" s="42"/>
      <c r="AE4" s="42"/>
      <c r="AF4" s="42"/>
      <c r="AG4" s="168"/>
    </row>
    <row r="5" spans="1:33" ht="14.5">
      <c r="C5" s="32"/>
      <c r="H5" s="33"/>
      <c r="S5" s="376"/>
      <c r="T5" s="33"/>
    </row>
    <row r="6" spans="1:33" ht="15" thickBot="1">
      <c r="B6" s="44"/>
      <c r="C6" s="45"/>
      <c r="D6" s="46"/>
      <c r="E6" s="46"/>
      <c r="F6" s="46"/>
      <c r="G6" s="46"/>
      <c r="H6" s="46"/>
      <c r="I6" s="46"/>
      <c r="J6" s="46"/>
      <c r="K6" s="46"/>
      <c r="L6" s="46"/>
      <c r="M6" s="46"/>
      <c r="N6" s="47"/>
      <c r="O6" s="46"/>
      <c r="P6" s="46"/>
      <c r="Q6" s="200"/>
      <c r="R6" s="200"/>
      <c r="S6" s="105"/>
      <c r="T6" s="46"/>
      <c r="U6" s="46"/>
      <c r="V6" s="46"/>
      <c r="W6" s="46"/>
      <c r="X6" s="46"/>
      <c r="Y6" s="46"/>
      <c r="Z6" s="46"/>
      <c r="AA6" s="146"/>
      <c r="AB6" s="46"/>
      <c r="AC6" s="46"/>
      <c r="AD6" s="46"/>
      <c r="AE6" s="46"/>
      <c r="AF6" s="46"/>
      <c r="AG6" s="131"/>
    </row>
    <row r="7" spans="1:33" ht="14.5">
      <c r="B7" s="48"/>
      <c r="C7" s="86" t="s">
        <v>722</v>
      </c>
      <c r="D7" s="87"/>
      <c r="E7" s="61"/>
      <c r="F7" s="61"/>
      <c r="G7" s="60"/>
      <c r="H7" s="61"/>
      <c r="I7" s="61"/>
      <c r="J7" s="61"/>
      <c r="K7" s="61"/>
      <c r="L7" s="61"/>
      <c r="M7" s="61"/>
      <c r="N7" s="60"/>
      <c r="O7" s="61"/>
      <c r="P7" s="61"/>
      <c r="Q7" s="166"/>
      <c r="R7" s="166"/>
      <c r="S7" s="124"/>
      <c r="T7" s="61"/>
      <c r="U7" s="61"/>
      <c r="V7" s="61"/>
      <c r="W7" s="61"/>
      <c r="X7" s="61"/>
      <c r="Y7" s="61"/>
      <c r="Z7" s="61"/>
      <c r="AB7" s="61"/>
      <c r="AC7" s="61"/>
      <c r="AD7" s="61"/>
      <c r="AE7" s="61"/>
      <c r="AF7" s="61"/>
      <c r="AG7" s="117"/>
    </row>
    <row r="8" spans="1:33" ht="15" thickBot="1">
      <c r="B8" s="48"/>
      <c r="C8" s="88" t="s">
        <v>324</v>
      </c>
      <c r="D8" s="89"/>
      <c r="E8" s="61"/>
      <c r="F8" s="61"/>
      <c r="G8" s="60"/>
      <c r="H8" s="61"/>
      <c r="I8" s="61"/>
      <c r="J8" s="61"/>
      <c r="K8" s="61"/>
      <c r="L8" s="61"/>
      <c r="M8" s="61"/>
      <c r="N8" s="60"/>
      <c r="O8" s="61"/>
      <c r="P8" s="61"/>
      <c r="Q8" s="166"/>
      <c r="R8" s="166"/>
      <c r="S8" s="124"/>
      <c r="T8" s="61"/>
      <c r="U8" s="61"/>
      <c r="V8" s="61"/>
      <c r="W8" s="61"/>
      <c r="X8" s="61"/>
      <c r="Y8" s="61"/>
      <c r="Z8" s="61"/>
      <c r="AB8" s="61"/>
      <c r="AC8" s="61"/>
      <c r="AD8" s="61"/>
      <c r="AE8" s="61"/>
      <c r="AF8" s="61"/>
      <c r="AG8" s="117"/>
    </row>
    <row r="9" spans="1:33" ht="17.5" thickBot="1">
      <c r="B9" s="48"/>
      <c r="C9" s="61"/>
      <c r="D9" s="61"/>
      <c r="E9" s="61"/>
      <c r="F9" s="61"/>
      <c r="G9" s="60"/>
      <c r="H9" s="61"/>
      <c r="I9" s="61"/>
      <c r="J9" s="61"/>
      <c r="K9" s="61"/>
      <c r="L9" s="61"/>
      <c r="M9" s="61"/>
      <c r="N9" s="60"/>
      <c r="O9" s="61"/>
      <c r="P9" s="61"/>
      <c r="Q9" s="166"/>
      <c r="R9" s="166"/>
      <c r="S9" s="124"/>
      <c r="T9" s="61"/>
      <c r="U9" s="61"/>
      <c r="V9" s="61"/>
      <c r="W9" s="61"/>
      <c r="X9" s="61"/>
      <c r="Y9" s="61"/>
      <c r="Z9" s="61"/>
      <c r="AB9" s="61"/>
      <c r="AC9" s="334" t="s">
        <v>836</v>
      </c>
      <c r="AD9" s="61"/>
      <c r="AE9" s="61"/>
      <c r="AF9" s="61"/>
      <c r="AG9" s="117"/>
    </row>
    <row r="10" spans="1:33" ht="21" customHeight="1">
      <c r="B10" s="48"/>
      <c r="C10" s="86" t="s">
        <v>101</v>
      </c>
      <c r="D10" s="95" t="s">
        <v>32</v>
      </c>
      <c r="E10" s="95" t="s">
        <v>102</v>
      </c>
      <c r="F10" s="91" t="s">
        <v>103</v>
      </c>
      <c r="H10" s="602" t="s">
        <v>104</v>
      </c>
      <c r="I10" s="605">
        <v>43646</v>
      </c>
      <c r="J10" s="606"/>
      <c r="L10" s="605">
        <v>44012</v>
      </c>
      <c r="M10" s="606"/>
      <c r="N10" s="31"/>
      <c r="O10" s="594" t="s">
        <v>8</v>
      </c>
      <c r="P10" s="595"/>
      <c r="R10" s="567" t="s">
        <v>132</v>
      </c>
      <c r="S10" s="567" t="s">
        <v>118</v>
      </c>
      <c r="T10" s="567" t="s">
        <v>119</v>
      </c>
      <c r="U10" s="567" t="s">
        <v>120</v>
      </c>
      <c r="V10" s="567" t="s">
        <v>121</v>
      </c>
      <c r="W10" s="567" t="s">
        <v>122</v>
      </c>
      <c r="X10" s="567" t="s">
        <v>123</v>
      </c>
      <c r="Y10" s="567" t="s">
        <v>124</v>
      </c>
      <c r="Z10" s="567" t="s">
        <v>125</v>
      </c>
      <c r="AA10" s="567" t="s">
        <v>835</v>
      </c>
      <c r="AC10" s="576" t="s">
        <v>112</v>
      </c>
      <c r="AD10" s="33"/>
      <c r="AE10" s="570" t="s">
        <v>105</v>
      </c>
      <c r="AF10" s="49"/>
      <c r="AG10" s="573" t="s">
        <v>106</v>
      </c>
    </row>
    <row r="11" spans="1:33" ht="14.5">
      <c r="B11" s="48"/>
      <c r="C11" s="126" t="s">
        <v>107</v>
      </c>
      <c r="D11" s="94"/>
      <c r="E11" s="94"/>
      <c r="F11" s="92" t="s">
        <v>108</v>
      </c>
      <c r="H11" s="603"/>
      <c r="I11" s="607"/>
      <c r="J11" s="608"/>
      <c r="L11" s="607"/>
      <c r="M11" s="608"/>
      <c r="N11" s="31"/>
      <c r="O11" s="596"/>
      <c r="P11" s="597"/>
      <c r="R11" s="568"/>
      <c r="S11" s="568"/>
      <c r="T11" s="568"/>
      <c r="U11" s="568"/>
      <c r="V11" s="568"/>
      <c r="W11" s="568"/>
      <c r="X11" s="568"/>
      <c r="Y11" s="568"/>
      <c r="Z11" s="568"/>
      <c r="AA11" s="568"/>
      <c r="AC11" s="577"/>
      <c r="AD11" s="33"/>
      <c r="AE11" s="571"/>
      <c r="AF11" s="49"/>
      <c r="AG11" s="574"/>
    </row>
    <row r="12" spans="1:33" ht="15" thickBot="1">
      <c r="B12" s="48"/>
      <c r="C12" s="88"/>
      <c r="D12" s="96"/>
      <c r="E12" s="96"/>
      <c r="F12" s="93"/>
      <c r="H12" s="604"/>
      <c r="I12" s="98"/>
      <c r="J12" s="375" t="s">
        <v>112</v>
      </c>
      <c r="L12" s="98"/>
      <c r="M12" s="375" t="s">
        <v>112</v>
      </c>
      <c r="N12" s="31"/>
      <c r="O12" s="98"/>
      <c r="P12" s="375" t="s">
        <v>112</v>
      </c>
      <c r="R12" s="569"/>
      <c r="S12" s="569"/>
      <c r="T12" s="569"/>
      <c r="U12" s="569"/>
      <c r="V12" s="569"/>
      <c r="W12" s="569"/>
      <c r="X12" s="569"/>
      <c r="Y12" s="569"/>
      <c r="Z12" s="569"/>
      <c r="AA12" s="569"/>
      <c r="AC12" s="578"/>
      <c r="AD12" s="33"/>
      <c r="AE12" s="572"/>
      <c r="AF12" s="50"/>
      <c r="AG12" s="575"/>
    </row>
    <row r="13" spans="1:33" ht="14.5">
      <c r="B13" s="48"/>
      <c r="C13" s="61"/>
      <c r="D13" s="61"/>
      <c r="E13" s="61"/>
      <c r="F13" s="61"/>
      <c r="G13" s="60"/>
      <c r="H13" s="61"/>
      <c r="I13" s="61"/>
      <c r="J13" s="61"/>
      <c r="K13" s="61"/>
      <c r="L13" s="61"/>
      <c r="M13" s="61"/>
      <c r="N13" s="60"/>
      <c r="O13" s="61"/>
      <c r="P13" s="61"/>
      <c r="Q13" s="61"/>
      <c r="R13" s="61"/>
      <c r="S13" s="61"/>
      <c r="T13" s="61"/>
      <c r="U13" s="61"/>
      <c r="V13" s="61"/>
      <c r="W13" s="61"/>
      <c r="X13" s="61"/>
      <c r="Y13" s="61"/>
      <c r="Z13" s="61"/>
      <c r="AB13" s="61"/>
      <c r="AC13" s="61"/>
      <c r="AD13" s="61"/>
      <c r="AE13" s="61"/>
      <c r="AF13" s="61"/>
      <c r="AG13" s="117"/>
    </row>
    <row r="14" spans="1:33" ht="14.5">
      <c r="B14" s="119">
        <f>IF(C14="","",COUNTIF($C14:C$14,"&lt;&gt;""")-COUNTBLANK($C14:C$14))</f>
        <v>1</v>
      </c>
      <c r="C14" s="555" t="s">
        <v>325</v>
      </c>
      <c r="D14" s="559" t="s">
        <v>326</v>
      </c>
      <c r="E14" s="109" t="s">
        <v>128</v>
      </c>
      <c r="F14" s="54" t="s">
        <v>115</v>
      </c>
      <c r="G14" s="60"/>
      <c r="H14" s="442">
        <f>IF(AND(I14&lt;&gt;"",J14&lt;&gt;"",L14&lt;&gt;"",M14&lt;&gt;"",O14&lt;&gt;"",P14&lt;&gt;"",AG14&lt;&gt;"",R14&lt;&gt;"",S14&lt;&gt;"",T14&lt;&gt;"",U14&lt;&gt;"",V14&lt;&gt;"",W14&lt;&gt;"",X14&lt;&gt;"",Y14&lt;&gt;"",Z14&lt;&gt;"",,AA14&lt;&gt;"",AC14&lt;&gt;""),0,1)</f>
        <v>1</v>
      </c>
      <c r="I14" s="81">
        <f>'F8'!I31</f>
        <v>0</v>
      </c>
      <c r="J14" s="113"/>
      <c r="K14" s="61"/>
      <c r="L14" s="81">
        <f>'F8'!L31</f>
        <v>0</v>
      </c>
      <c r="M14" s="113"/>
      <c r="N14" s="61"/>
      <c r="O14" s="81">
        <f>'F8'!O31</f>
        <v>0</v>
      </c>
      <c r="P14" s="113"/>
      <c r="Q14" s="61"/>
      <c r="R14" s="81">
        <f>'F8'!R31</f>
        <v>0</v>
      </c>
      <c r="S14" s="81">
        <f>'F8'!S31</f>
        <v>0</v>
      </c>
      <c r="T14" s="81">
        <f>'F8'!T31</f>
        <v>0</v>
      </c>
      <c r="U14" s="81">
        <f>'F8'!U31</f>
        <v>0</v>
      </c>
      <c r="V14" s="81">
        <f>'F8'!V31</f>
        <v>0</v>
      </c>
      <c r="W14" s="81">
        <f>'F8'!W31</f>
        <v>0</v>
      </c>
      <c r="X14" s="81">
        <f>'F8'!X31</f>
        <v>0</v>
      </c>
      <c r="Y14" s="81">
        <f>'F8'!Y31</f>
        <v>0</v>
      </c>
      <c r="Z14" s="81">
        <f>'F8'!Z31</f>
        <v>0</v>
      </c>
      <c r="AA14" s="538">
        <f>'F8'!AB31</f>
        <v>0</v>
      </c>
      <c r="AC14" s="113"/>
      <c r="AD14" s="171"/>
      <c r="AE14" s="380"/>
      <c r="AF14" s="60"/>
      <c r="AG14" s="74"/>
    </row>
    <row r="15" spans="1:33" ht="14.5">
      <c r="B15" s="119" t="str">
        <f>IF(C15="","",COUNTIF($C$14:C15,"&lt;&gt;""")-COUNTBLANK($C$14:C15))</f>
        <v/>
      </c>
      <c r="C15" s="61"/>
      <c r="D15" s="61"/>
      <c r="E15" s="61"/>
      <c r="F15" s="61"/>
      <c r="G15" s="61"/>
      <c r="H15" s="61"/>
      <c r="I15" s="170"/>
      <c r="J15" s="170"/>
      <c r="K15" s="170"/>
      <c r="L15" s="170"/>
      <c r="M15" s="170"/>
      <c r="N15" s="170"/>
      <c r="O15" s="170"/>
      <c r="P15" s="170"/>
      <c r="Q15" s="170"/>
      <c r="R15" s="170"/>
      <c r="S15" s="170"/>
      <c r="T15" s="170"/>
      <c r="U15" s="170"/>
      <c r="V15" s="170"/>
      <c r="W15" s="170"/>
      <c r="X15" s="170"/>
      <c r="Y15" s="170"/>
      <c r="Z15" s="170"/>
      <c r="AC15" s="170"/>
      <c r="AD15" s="170"/>
      <c r="AE15" s="61"/>
      <c r="AF15" s="61"/>
      <c r="AG15" s="117"/>
    </row>
    <row r="16" spans="1:33" ht="16">
      <c r="B16" s="119" t="str">
        <f>IF(C16="","",COUNTIF($C$14:C16,"&lt;&gt;""")-COUNTBLANK($C$14:C16))</f>
        <v/>
      </c>
      <c r="C16" s="53"/>
      <c r="D16" s="408" t="s">
        <v>784</v>
      </c>
      <c r="E16" s="55"/>
      <c r="F16" s="53"/>
      <c r="G16" s="60"/>
      <c r="H16" s="61"/>
      <c r="I16" s="171"/>
      <c r="J16" s="171"/>
      <c r="K16" s="171"/>
      <c r="L16" s="171"/>
      <c r="M16" s="171"/>
      <c r="N16" s="171"/>
      <c r="O16" s="171"/>
      <c r="P16" s="171"/>
      <c r="Q16" s="171"/>
      <c r="R16" s="171"/>
      <c r="S16" s="171"/>
      <c r="T16" s="171"/>
      <c r="U16" s="171"/>
      <c r="V16" s="171"/>
      <c r="W16" s="171"/>
      <c r="X16" s="171"/>
      <c r="Y16" s="171"/>
      <c r="Z16" s="90"/>
      <c r="AA16" s="539"/>
      <c r="AC16" s="171"/>
      <c r="AD16" s="171"/>
      <c r="AE16" s="60"/>
      <c r="AF16" s="60"/>
      <c r="AG16" s="169"/>
    </row>
    <row r="17" spans="2:33" ht="14.5">
      <c r="B17" s="119">
        <f>IF(C17="","",COUNTIF($C$14:C17,"&lt;&gt;""")-COUNTBLANK($C$14:C17))</f>
        <v>2</v>
      </c>
      <c r="C17" s="555" t="s">
        <v>327</v>
      </c>
      <c r="D17" s="555" t="s">
        <v>148</v>
      </c>
      <c r="E17" s="109" t="s">
        <v>128</v>
      </c>
      <c r="F17" s="54" t="s">
        <v>109</v>
      </c>
      <c r="G17" s="60"/>
      <c r="H17" s="442">
        <f t="shared" ref="H17:H20" si="0">IF(AND(I17&lt;&gt;"",J17&lt;&gt;"",L17&lt;&gt;"",M17&lt;&gt;"",O17&lt;&gt;"",P17&lt;&gt;"",AG17&lt;&gt;"",R17&lt;&gt;"",S17&lt;&gt;"",T17&lt;&gt;"",U17&lt;&gt;"",V17&lt;&gt;"",W17&lt;&gt;"",X17&lt;&gt;"",Y17&lt;&gt;"",Z17&lt;&gt;"",,AA17&lt;&gt;"",AC17&lt;&gt;""),0,1)</f>
        <v>1</v>
      </c>
      <c r="I17" s="74"/>
      <c r="J17" s="113"/>
      <c r="K17" s="171"/>
      <c r="L17" s="74"/>
      <c r="M17" s="113"/>
      <c r="N17" s="171"/>
      <c r="O17" s="74"/>
      <c r="P17" s="113"/>
      <c r="Q17" s="171"/>
      <c r="R17" s="74"/>
      <c r="S17" s="74"/>
      <c r="T17" s="74"/>
      <c r="U17" s="74"/>
      <c r="V17" s="74"/>
      <c r="W17" s="74"/>
      <c r="X17" s="74"/>
      <c r="Y17" s="74"/>
      <c r="Z17" s="74"/>
      <c r="AA17" s="484"/>
      <c r="AC17" s="113"/>
      <c r="AD17" s="171"/>
      <c r="AE17" s="380"/>
      <c r="AF17" s="60"/>
      <c r="AG17" s="74"/>
    </row>
    <row r="18" spans="2:33" ht="14.5">
      <c r="B18" s="119">
        <f>IF(C18="","",COUNTIF($C$14:C18,"&lt;&gt;""")-COUNTBLANK($C$14:C18))</f>
        <v>3</v>
      </c>
      <c r="C18" s="555" t="s">
        <v>328</v>
      </c>
      <c r="D18" s="555" t="s">
        <v>150</v>
      </c>
      <c r="E18" s="109" t="s">
        <v>128</v>
      </c>
      <c r="F18" s="54" t="s">
        <v>109</v>
      </c>
      <c r="G18" s="60"/>
      <c r="H18" s="442">
        <f t="shared" si="0"/>
        <v>1</v>
      </c>
      <c r="I18" s="74"/>
      <c r="J18" s="113"/>
      <c r="K18" s="171"/>
      <c r="L18" s="74"/>
      <c r="M18" s="113"/>
      <c r="N18" s="171"/>
      <c r="O18" s="74"/>
      <c r="P18" s="113"/>
      <c r="Q18" s="171"/>
      <c r="R18" s="74"/>
      <c r="S18" s="74"/>
      <c r="T18" s="74"/>
      <c r="U18" s="74"/>
      <c r="V18" s="74"/>
      <c r="W18" s="74"/>
      <c r="X18" s="74"/>
      <c r="Y18" s="74"/>
      <c r="Z18" s="74"/>
      <c r="AA18" s="484"/>
      <c r="AC18" s="113"/>
      <c r="AD18" s="171"/>
      <c r="AE18" s="380"/>
      <c r="AF18" s="60"/>
      <c r="AG18" s="74"/>
    </row>
    <row r="19" spans="2:33" ht="14.5">
      <c r="B19" s="119">
        <f>IF(C19="","",COUNTIF($C$14:C19,"&lt;&gt;""")-COUNTBLANK($C$14:C19))</f>
        <v>4</v>
      </c>
      <c r="C19" s="555" t="s">
        <v>329</v>
      </c>
      <c r="D19" s="555" t="s">
        <v>152</v>
      </c>
      <c r="E19" s="109" t="s">
        <v>128</v>
      </c>
      <c r="F19" s="54" t="s">
        <v>109</v>
      </c>
      <c r="G19" s="60"/>
      <c r="H19" s="442">
        <f t="shared" si="0"/>
        <v>1</v>
      </c>
      <c r="I19" s="74"/>
      <c r="J19" s="113"/>
      <c r="K19" s="171"/>
      <c r="L19" s="74"/>
      <c r="M19" s="113"/>
      <c r="N19" s="171"/>
      <c r="O19" s="74"/>
      <c r="P19" s="113"/>
      <c r="Q19" s="171"/>
      <c r="R19" s="74"/>
      <c r="S19" s="74"/>
      <c r="T19" s="74"/>
      <c r="U19" s="74"/>
      <c r="V19" s="74"/>
      <c r="W19" s="74"/>
      <c r="X19" s="74"/>
      <c r="Y19" s="74"/>
      <c r="Z19" s="74"/>
      <c r="AA19" s="484"/>
      <c r="AC19" s="113"/>
      <c r="AD19" s="171"/>
      <c r="AE19" s="380"/>
      <c r="AF19" s="60"/>
      <c r="AG19" s="74"/>
    </row>
    <row r="20" spans="2:33" ht="14.5">
      <c r="B20" s="119">
        <f>IF(C20="","",COUNTIF($C$14:C20,"&lt;&gt;""")-COUNTBLANK($C$14:C20))</f>
        <v>5</v>
      </c>
      <c r="C20" s="555" t="s">
        <v>330</v>
      </c>
      <c r="D20" s="555" t="s">
        <v>724</v>
      </c>
      <c r="E20" s="109" t="s">
        <v>128</v>
      </c>
      <c r="F20" s="54" t="s">
        <v>114</v>
      </c>
      <c r="G20" s="60"/>
      <c r="H20" s="442">
        <f t="shared" si="0"/>
        <v>1</v>
      </c>
      <c r="I20" s="353">
        <f>SUM(I17:I19)</f>
        <v>0</v>
      </c>
      <c r="J20" s="113"/>
      <c r="K20" s="61"/>
      <c r="L20" s="353">
        <f>SUM(L17:L19)</f>
        <v>0</v>
      </c>
      <c r="M20" s="113"/>
      <c r="N20" s="61"/>
      <c r="O20" s="353">
        <f>SUM(O17:O19)</f>
        <v>0</v>
      </c>
      <c r="P20" s="113"/>
      <c r="Q20" s="61"/>
      <c r="R20" s="353">
        <f t="shared" ref="R20:Z20" si="1">SUM(R17:R19)</f>
        <v>0</v>
      </c>
      <c r="S20" s="353">
        <f t="shared" si="1"/>
        <v>0</v>
      </c>
      <c r="T20" s="353">
        <f t="shared" si="1"/>
        <v>0</v>
      </c>
      <c r="U20" s="353">
        <f t="shared" si="1"/>
        <v>0</v>
      </c>
      <c r="V20" s="353">
        <f t="shared" si="1"/>
        <v>0</v>
      </c>
      <c r="W20" s="353">
        <f>SUM(W17:W19)</f>
        <v>0</v>
      </c>
      <c r="X20" s="353">
        <f t="shared" si="1"/>
        <v>0</v>
      </c>
      <c r="Y20" s="353">
        <f t="shared" si="1"/>
        <v>0</v>
      </c>
      <c r="Z20" s="353">
        <f t="shared" si="1"/>
        <v>0</v>
      </c>
      <c r="AA20" s="540">
        <f>SUM(AA17:AA19)</f>
        <v>0</v>
      </c>
      <c r="AC20" s="113"/>
      <c r="AD20" s="61"/>
      <c r="AE20" s="380"/>
      <c r="AF20" s="60"/>
      <c r="AG20" s="74"/>
    </row>
    <row r="21" spans="2:33" ht="14.5">
      <c r="B21" s="119" t="str">
        <f>IF(C21="","",COUNTIF($C$14:C21,"&lt;&gt;""")-COUNTBLANK($C$14:C21))</f>
        <v/>
      </c>
      <c r="C21" s="61"/>
      <c r="D21" s="430"/>
      <c r="E21" s="61"/>
      <c r="F21" s="61"/>
      <c r="G21" s="61"/>
      <c r="H21" s="61"/>
      <c r="I21" s="170"/>
      <c r="J21" s="170"/>
      <c r="K21" s="170"/>
      <c r="L21" s="170"/>
      <c r="M21" s="170"/>
      <c r="N21" s="170"/>
      <c r="O21" s="170"/>
      <c r="P21" s="170"/>
      <c r="Q21" s="170"/>
      <c r="R21" s="170"/>
      <c r="S21" s="170"/>
      <c r="T21" s="170"/>
      <c r="U21" s="170"/>
      <c r="V21" s="170"/>
      <c r="W21" s="170"/>
      <c r="X21" s="170"/>
      <c r="Y21" s="170"/>
      <c r="Z21" s="170"/>
      <c r="AC21" s="170"/>
      <c r="AD21" s="170"/>
      <c r="AE21" s="61"/>
      <c r="AF21" s="61"/>
      <c r="AG21" s="117"/>
    </row>
    <row r="22" spans="2:33" ht="14.5">
      <c r="B22" s="119" t="str">
        <f>IF(C22="","",COUNTIF($C$14:C22,"&lt;&gt;""")-COUNTBLANK($C$14:C22))</f>
        <v/>
      </c>
      <c r="C22" s="53"/>
      <c r="D22" s="416" t="s">
        <v>155</v>
      </c>
      <c r="E22" s="55"/>
      <c r="F22" s="53"/>
      <c r="G22" s="60"/>
      <c r="H22" s="61"/>
      <c r="I22" s="171"/>
      <c r="J22" s="171"/>
      <c r="K22" s="171"/>
      <c r="L22" s="171"/>
      <c r="M22" s="171"/>
      <c r="N22" s="171"/>
      <c r="O22" s="171"/>
      <c r="P22" s="171"/>
      <c r="Q22" s="171"/>
      <c r="R22" s="171"/>
      <c r="S22" s="171"/>
      <c r="T22" s="171"/>
      <c r="U22" s="171"/>
      <c r="V22" s="171"/>
      <c r="W22" s="171"/>
      <c r="X22" s="171"/>
      <c r="Y22" s="171"/>
      <c r="Z22" s="171"/>
      <c r="AA22" s="233"/>
      <c r="AC22" s="171"/>
      <c r="AD22" s="171"/>
      <c r="AE22" s="60"/>
      <c r="AF22" s="60"/>
      <c r="AG22" s="169"/>
    </row>
    <row r="23" spans="2:33" ht="14.5">
      <c r="B23" s="119">
        <f>IF(C23="","",COUNTIF($C$14:C23,"&lt;&gt;""")-COUNTBLANK($C$14:C23))</f>
        <v>6</v>
      </c>
      <c r="C23" s="555" t="s">
        <v>331</v>
      </c>
      <c r="D23" s="555" t="s">
        <v>332</v>
      </c>
      <c r="E23" s="109" t="s">
        <v>128</v>
      </c>
      <c r="F23" s="54" t="s">
        <v>109</v>
      </c>
      <c r="G23" s="60"/>
      <c r="H23" s="442">
        <f>IF(AND(I23&lt;&gt;"",J23&lt;&gt;"",L23&lt;&gt;"",M23&lt;&gt;"",O23&lt;&gt;"",P23&lt;&gt;"",AG23&lt;&gt;"",R23&lt;&gt;"",S23&lt;&gt;"",T23&lt;&gt;"",U23&lt;&gt;"",V23&lt;&gt;"",W23&lt;&gt;"",X23&lt;&gt;"",Y23&lt;&gt;"",Z23&lt;&gt;"",,AA23&lt;&gt;"",AC23&lt;&gt;""),0,1)</f>
        <v>1</v>
      </c>
      <c r="I23" s="74"/>
      <c r="J23" s="113"/>
      <c r="K23" s="171"/>
      <c r="L23" s="74"/>
      <c r="M23" s="113"/>
      <c r="N23" s="171"/>
      <c r="O23" s="74"/>
      <c r="P23" s="113"/>
      <c r="Q23" s="171"/>
      <c r="R23" s="74"/>
      <c r="S23" s="74"/>
      <c r="T23" s="74"/>
      <c r="U23" s="74"/>
      <c r="V23" s="74"/>
      <c r="W23" s="74"/>
      <c r="X23" s="74"/>
      <c r="Y23" s="74"/>
      <c r="Z23" s="74"/>
      <c r="AA23" s="484"/>
      <c r="AC23" s="113"/>
      <c r="AD23" s="171"/>
      <c r="AE23" s="380"/>
      <c r="AF23" s="60"/>
      <c r="AG23" s="74"/>
    </row>
    <row r="24" spans="2:33" ht="14.5">
      <c r="B24" s="119" t="str">
        <f>IF(C24="","",COUNTIF($C$14:C24,"&lt;&gt;""")-COUNTBLANK($C$14:C24))</f>
        <v/>
      </c>
      <c r="C24" s="61"/>
      <c r="D24" s="430"/>
      <c r="E24" s="61"/>
      <c r="F24" s="61"/>
      <c r="G24" s="61"/>
      <c r="H24" s="61"/>
      <c r="I24" s="170"/>
      <c r="J24" s="170"/>
      <c r="K24" s="170"/>
      <c r="L24" s="170"/>
      <c r="M24" s="170"/>
      <c r="N24" s="170"/>
      <c r="O24" s="170"/>
      <c r="P24" s="170"/>
      <c r="Q24" s="170"/>
      <c r="R24" s="170"/>
      <c r="S24" s="170"/>
      <c r="T24" s="170"/>
      <c r="U24" s="170"/>
      <c r="V24" s="170"/>
      <c r="W24" s="170"/>
      <c r="X24" s="170"/>
      <c r="Y24" s="170"/>
      <c r="Z24" s="170"/>
      <c r="AC24" s="170"/>
      <c r="AD24" s="170"/>
      <c r="AE24" s="61"/>
      <c r="AF24" s="61"/>
      <c r="AG24" s="117"/>
    </row>
    <row r="25" spans="2:33" ht="14.5">
      <c r="B25" s="119" t="str">
        <f>IF(C25="","",COUNTIF($C$14:C25,"&lt;&gt;""")-COUNTBLANK($C$14:C25))</f>
        <v/>
      </c>
      <c r="C25" s="53"/>
      <c r="D25" s="416" t="s">
        <v>530</v>
      </c>
      <c r="E25" s="55"/>
      <c r="F25" s="53"/>
      <c r="G25" s="60"/>
      <c r="H25" s="61"/>
      <c r="I25" s="171"/>
      <c r="J25" s="171"/>
      <c r="K25" s="171"/>
      <c r="L25" s="171"/>
      <c r="M25" s="171"/>
      <c r="N25" s="171"/>
      <c r="O25" s="171"/>
      <c r="P25" s="171"/>
      <c r="Q25" s="171"/>
      <c r="R25" s="171"/>
      <c r="S25" s="171"/>
      <c r="T25" s="171"/>
      <c r="U25" s="171"/>
      <c r="V25" s="171"/>
      <c r="W25" s="171"/>
      <c r="X25" s="171"/>
      <c r="Y25" s="171"/>
      <c r="Z25" s="171"/>
      <c r="AA25" s="233"/>
      <c r="AC25" s="171"/>
      <c r="AD25" s="171"/>
      <c r="AE25" s="60"/>
      <c r="AF25" s="60"/>
      <c r="AG25" s="169"/>
    </row>
    <row r="26" spans="2:33" ht="14.5">
      <c r="B26" s="119">
        <f>IF(C26="","",COUNTIF($C$14:C26,"&lt;&gt;""")-COUNTBLANK($C$14:C26))</f>
        <v>7</v>
      </c>
      <c r="C26" s="53" t="s">
        <v>333</v>
      </c>
      <c r="D26" s="427" t="s">
        <v>334</v>
      </c>
      <c r="E26" s="109" t="s">
        <v>128</v>
      </c>
      <c r="F26" s="54" t="s">
        <v>109</v>
      </c>
      <c r="G26" s="60"/>
      <c r="H26" s="442">
        <f t="shared" ref="H26:H29" si="2">IF(AND(I26&lt;&gt;"",J26&lt;&gt;"",L26&lt;&gt;"",M26&lt;&gt;"",O26&lt;&gt;"",P26&lt;&gt;"",AG26&lt;&gt;"",R26&lt;&gt;"",S26&lt;&gt;"",T26&lt;&gt;"",U26&lt;&gt;"",V26&lt;&gt;"",W26&lt;&gt;"",X26&lt;&gt;"",Y26&lt;&gt;"",Z26&lt;&gt;"",,AA26&lt;&gt;"",AC26&lt;&gt;""),0,1)</f>
        <v>1</v>
      </c>
      <c r="I26" s="74"/>
      <c r="J26" s="113"/>
      <c r="K26" s="171"/>
      <c r="L26" s="74"/>
      <c r="M26" s="113"/>
      <c r="N26" s="171"/>
      <c r="O26" s="74"/>
      <c r="P26" s="113"/>
      <c r="Q26" s="171"/>
      <c r="R26" s="74"/>
      <c r="S26" s="74"/>
      <c r="T26" s="74"/>
      <c r="U26" s="74"/>
      <c r="V26" s="74"/>
      <c r="W26" s="74"/>
      <c r="X26" s="74"/>
      <c r="Y26" s="74"/>
      <c r="Z26" s="74"/>
      <c r="AA26" s="484"/>
      <c r="AC26" s="113"/>
      <c r="AD26" s="171"/>
      <c r="AE26" s="380"/>
      <c r="AF26" s="60"/>
      <c r="AG26" s="74"/>
    </row>
    <row r="27" spans="2:33" ht="14.5">
      <c r="B27" s="119">
        <f>IF(C27="","",COUNTIF($C$14:C27,"&lt;&gt;""")-COUNTBLANK($C$14:C27))</f>
        <v>8</v>
      </c>
      <c r="C27" s="53" t="s">
        <v>335</v>
      </c>
      <c r="D27" s="427" t="s">
        <v>336</v>
      </c>
      <c r="E27" s="109" t="s">
        <v>128</v>
      </c>
      <c r="F27" s="54" t="s">
        <v>109</v>
      </c>
      <c r="G27" s="60"/>
      <c r="H27" s="442">
        <f t="shared" si="2"/>
        <v>1</v>
      </c>
      <c r="I27" s="74"/>
      <c r="J27" s="113"/>
      <c r="K27" s="171"/>
      <c r="L27" s="74"/>
      <c r="M27" s="113"/>
      <c r="N27" s="171"/>
      <c r="O27" s="74"/>
      <c r="P27" s="113"/>
      <c r="Q27" s="171"/>
      <c r="R27" s="74"/>
      <c r="S27" s="74"/>
      <c r="T27" s="74"/>
      <c r="U27" s="74"/>
      <c r="V27" s="74"/>
      <c r="W27" s="74"/>
      <c r="X27" s="74"/>
      <c r="Y27" s="74"/>
      <c r="Z27" s="74"/>
      <c r="AA27" s="484"/>
      <c r="AC27" s="113"/>
      <c r="AD27" s="171"/>
      <c r="AE27" s="380"/>
      <c r="AF27" s="60"/>
      <c r="AG27" s="74"/>
    </row>
    <row r="28" spans="2:33" ht="14.5">
      <c r="B28" s="119">
        <f>IF(C28="","",COUNTIF($C$14:C28,"&lt;&gt;""")-COUNTBLANK($C$14:C28))</f>
        <v>9</v>
      </c>
      <c r="C28" s="53" t="s">
        <v>337</v>
      </c>
      <c r="D28" s="427" t="s">
        <v>579</v>
      </c>
      <c r="E28" s="109" t="s">
        <v>128</v>
      </c>
      <c r="F28" s="54" t="s">
        <v>109</v>
      </c>
      <c r="G28" s="60"/>
      <c r="H28" s="442">
        <f t="shared" si="2"/>
        <v>1</v>
      </c>
      <c r="I28" s="74"/>
      <c r="J28" s="113"/>
      <c r="K28" s="171"/>
      <c r="L28" s="74"/>
      <c r="M28" s="113"/>
      <c r="N28" s="171"/>
      <c r="O28" s="74"/>
      <c r="P28" s="113"/>
      <c r="Q28" s="171"/>
      <c r="R28" s="74"/>
      <c r="S28" s="74"/>
      <c r="T28" s="74"/>
      <c r="U28" s="74"/>
      <c r="V28" s="74"/>
      <c r="W28" s="74"/>
      <c r="X28" s="74"/>
      <c r="Y28" s="74"/>
      <c r="Z28" s="74"/>
      <c r="AA28" s="484"/>
      <c r="AC28" s="113"/>
      <c r="AD28" s="171"/>
      <c r="AE28" s="380"/>
      <c r="AF28" s="60"/>
      <c r="AG28" s="74"/>
    </row>
    <row r="29" spans="2:33" ht="14.5">
      <c r="B29" s="119">
        <f>IF(C29="","",COUNTIF($C$14:C29,"&lt;&gt;""")-COUNTBLANK($C$14:C29))</f>
        <v>10</v>
      </c>
      <c r="C29" s="53" t="s">
        <v>338</v>
      </c>
      <c r="D29" s="427" t="s">
        <v>339</v>
      </c>
      <c r="E29" s="109" t="s">
        <v>128</v>
      </c>
      <c r="F29" s="54" t="s">
        <v>114</v>
      </c>
      <c r="G29" s="60"/>
      <c r="H29" s="442">
        <f t="shared" si="2"/>
        <v>1</v>
      </c>
      <c r="I29" s="353">
        <f>SUM(I26:I28)</f>
        <v>0</v>
      </c>
      <c r="J29" s="113"/>
      <c r="K29" s="171"/>
      <c r="L29" s="353">
        <f>SUM(L26:L28)</f>
        <v>0</v>
      </c>
      <c r="M29" s="113"/>
      <c r="N29" s="171"/>
      <c r="O29" s="353">
        <f>SUM(O26:O28)</f>
        <v>0</v>
      </c>
      <c r="P29" s="113"/>
      <c r="Q29" s="171"/>
      <c r="R29" s="353">
        <f t="shared" ref="R29:Z29" si="3">SUM(R26:R28)</f>
        <v>0</v>
      </c>
      <c r="S29" s="353">
        <f t="shared" si="3"/>
        <v>0</v>
      </c>
      <c r="T29" s="353">
        <f t="shared" si="3"/>
        <v>0</v>
      </c>
      <c r="U29" s="353">
        <f t="shared" si="3"/>
        <v>0</v>
      </c>
      <c r="V29" s="353">
        <f t="shared" si="3"/>
        <v>0</v>
      </c>
      <c r="W29" s="353">
        <f t="shared" si="3"/>
        <v>0</v>
      </c>
      <c r="X29" s="353">
        <f t="shared" si="3"/>
        <v>0</v>
      </c>
      <c r="Y29" s="353">
        <f t="shared" si="3"/>
        <v>0</v>
      </c>
      <c r="Z29" s="353">
        <f t="shared" si="3"/>
        <v>0</v>
      </c>
      <c r="AA29" s="540">
        <f>SUM(AA26:AA28)</f>
        <v>0</v>
      </c>
      <c r="AC29" s="113"/>
      <c r="AD29" s="171"/>
      <c r="AE29" s="380"/>
      <c r="AF29" s="60"/>
      <c r="AG29" s="74"/>
    </row>
    <row r="30" spans="2:33" ht="14.5">
      <c r="B30" s="119" t="str">
        <f>IF(C30="","",COUNTIF($C$14:C30,"&lt;&gt;""")-COUNTBLANK($C$14:C30))</f>
        <v/>
      </c>
      <c r="C30" s="61"/>
      <c r="D30" s="430"/>
      <c r="E30" s="61"/>
      <c r="F30" s="61"/>
      <c r="G30" s="61"/>
      <c r="H30" s="61"/>
      <c r="I30" s="170"/>
      <c r="J30" s="170"/>
      <c r="K30" s="170"/>
      <c r="L30" s="170"/>
      <c r="M30" s="170"/>
      <c r="N30" s="170"/>
      <c r="O30" s="170"/>
      <c r="P30" s="170"/>
      <c r="Q30" s="170"/>
      <c r="R30" s="170"/>
      <c r="S30" s="170"/>
      <c r="T30" s="170"/>
      <c r="U30" s="170"/>
      <c r="V30" s="170"/>
      <c r="W30" s="170"/>
      <c r="X30" s="170"/>
      <c r="Y30" s="170"/>
      <c r="Z30" s="170"/>
      <c r="AC30" s="170"/>
      <c r="AD30" s="170"/>
      <c r="AE30" s="61"/>
      <c r="AF30" s="61"/>
      <c r="AG30" s="117"/>
    </row>
    <row r="31" spans="2:33" ht="14.5">
      <c r="B31" s="119" t="str">
        <f>IF(C31="","",COUNTIF($C$14:C31,"&lt;&gt;""")-COUNTBLANK($C$14:C31))</f>
        <v/>
      </c>
      <c r="C31" s="53"/>
      <c r="D31" s="416" t="s">
        <v>577</v>
      </c>
      <c r="E31" s="55"/>
      <c r="F31" s="53"/>
      <c r="G31" s="60"/>
      <c r="H31" s="61"/>
      <c r="I31" s="171"/>
      <c r="J31" s="171"/>
      <c r="K31" s="171"/>
      <c r="L31" s="171"/>
      <c r="M31" s="171"/>
      <c r="N31" s="171"/>
      <c r="O31" s="171"/>
      <c r="P31" s="171"/>
      <c r="Q31" s="171"/>
      <c r="R31" s="171"/>
      <c r="S31" s="171"/>
      <c r="T31" s="171"/>
      <c r="U31" s="171"/>
      <c r="V31" s="171"/>
      <c r="W31" s="171"/>
      <c r="X31" s="171"/>
      <c r="Y31" s="171"/>
      <c r="Z31" s="171"/>
      <c r="AA31" s="233"/>
      <c r="AC31" s="171"/>
      <c r="AD31" s="171"/>
      <c r="AE31" s="60"/>
      <c r="AF31" s="60"/>
      <c r="AG31" s="169"/>
    </row>
    <row r="32" spans="2:33" ht="14.5">
      <c r="B32" s="119">
        <f>IF(C32="","",COUNTIF($C$14:C32,"&lt;&gt;""")-COUNTBLANK($C$14:C32))</f>
        <v>11</v>
      </c>
      <c r="C32" s="53" t="s">
        <v>340</v>
      </c>
      <c r="D32" s="427" t="s">
        <v>341</v>
      </c>
      <c r="E32" s="109" t="s">
        <v>128</v>
      </c>
      <c r="F32" s="54" t="s">
        <v>109</v>
      </c>
      <c r="G32" s="60"/>
      <c r="H32" s="442">
        <f t="shared" ref="H32:H35" si="4">IF(AND(I32&lt;&gt;"",J32&lt;&gt;"",L32&lt;&gt;"",M32&lt;&gt;"",O32&lt;&gt;"",P32&lt;&gt;"",AG32&lt;&gt;"",R32&lt;&gt;"",S32&lt;&gt;"",T32&lt;&gt;"",U32&lt;&gt;"",V32&lt;&gt;"",W32&lt;&gt;"",X32&lt;&gt;"",Y32&lt;&gt;"",Z32&lt;&gt;"",,AA32&lt;&gt;"",AC32&lt;&gt;""),0,1)</f>
        <v>1</v>
      </c>
      <c r="I32" s="74"/>
      <c r="J32" s="113"/>
      <c r="K32" s="171"/>
      <c r="L32" s="74"/>
      <c r="M32" s="113"/>
      <c r="N32" s="171"/>
      <c r="O32" s="74"/>
      <c r="P32" s="113"/>
      <c r="Q32" s="171"/>
      <c r="R32" s="74"/>
      <c r="S32" s="74"/>
      <c r="T32" s="74"/>
      <c r="U32" s="74"/>
      <c r="V32" s="74"/>
      <c r="W32" s="74"/>
      <c r="X32" s="74"/>
      <c r="Y32" s="74"/>
      <c r="Z32" s="74"/>
      <c r="AA32" s="484"/>
      <c r="AC32" s="113"/>
      <c r="AD32" s="171"/>
      <c r="AE32" s="380"/>
      <c r="AF32" s="60"/>
      <c r="AG32" s="74"/>
    </row>
    <row r="33" spans="1:33" ht="14.5">
      <c r="B33" s="119">
        <f>IF(C33="","",COUNTIF($C$14:C33,"&lt;&gt;""")-COUNTBLANK($C$14:C33))</f>
        <v>12</v>
      </c>
      <c r="C33" s="53" t="s">
        <v>342</v>
      </c>
      <c r="D33" s="427" t="s">
        <v>580</v>
      </c>
      <c r="E33" s="109" t="s">
        <v>128</v>
      </c>
      <c r="F33" s="54" t="s">
        <v>109</v>
      </c>
      <c r="G33" s="60"/>
      <c r="H33" s="442">
        <f t="shared" si="4"/>
        <v>1</v>
      </c>
      <c r="I33" s="74"/>
      <c r="J33" s="113"/>
      <c r="K33" s="171"/>
      <c r="L33" s="74"/>
      <c r="M33" s="113"/>
      <c r="N33" s="171"/>
      <c r="O33" s="74"/>
      <c r="P33" s="113"/>
      <c r="Q33" s="171"/>
      <c r="R33" s="74"/>
      <c r="S33" s="74"/>
      <c r="T33" s="74"/>
      <c r="U33" s="74"/>
      <c r="V33" s="74"/>
      <c r="W33" s="74"/>
      <c r="X33" s="74"/>
      <c r="Y33" s="74"/>
      <c r="Z33" s="74"/>
      <c r="AA33" s="484"/>
      <c r="AC33" s="113"/>
      <c r="AD33" s="171"/>
      <c r="AE33" s="380"/>
      <c r="AF33" s="60"/>
      <c r="AG33" s="74"/>
    </row>
    <row r="34" spans="1:33" ht="14.5">
      <c r="B34" s="119">
        <f>IF(C34="","",COUNTIF($C$14:C34,"&lt;&gt;""")-COUNTBLANK($C$14:C34))</f>
        <v>13</v>
      </c>
      <c r="C34" s="53" t="s">
        <v>343</v>
      </c>
      <c r="D34" s="427" t="s">
        <v>581</v>
      </c>
      <c r="E34" s="109" t="s">
        <v>128</v>
      </c>
      <c r="F34" s="54" t="s">
        <v>109</v>
      </c>
      <c r="G34" s="60"/>
      <c r="H34" s="442">
        <f t="shared" si="4"/>
        <v>1</v>
      </c>
      <c r="I34" s="74"/>
      <c r="J34" s="113"/>
      <c r="K34" s="171"/>
      <c r="L34" s="74"/>
      <c r="M34" s="113"/>
      <c r="N34" s="171"/>
      <c r="O34" s="74"/>
      <c r="P34" s="113"/>
      <c r="Q34" s="171"/>
      <c r="R34" s="74"/>
      <c r="S34" s="74"/>
      <c r="T34" s="74"/>
      <c r="U34" s="74"/>
      <c r="V34" s="74"/>
      <c r="W34" s="74"/>
      <c r="X34" s="74"/>
      <c r="Y34" s="74"/>
      <c r="Z34" s="74"/>
      <c r="AA34" s="484"/>
      <c r="AC34" s="113"/>
      <c r="AD34" s="171"/>
      <c r="AE34" s="380"/>
      <c r="AF34" s="60"/>
      <c r="AG34" s="74"/>
    </row>
    <row r="35" spans="1:33" ht="14.5">
      <c r="B35" s="119">
        <f>IF(C35="","",COUNTIF($C$14:C35,"&lt;&gt;""")-COUNTBLANK($C$14:C35))</f>
        <v>14</v>
      </c>
      <c r="C35" s="427" t="s">
        <v>344</v>
      </c>
      <c r="D35" s="427" t="s">
        <v>582</v>
      </c>
      <c r="E35" s="109" t="s">
        <v>128</v>
      </c>
      <c r="F35" s="54" t="s">
        <v>114</v>
      </c>
      <c r="G35" s="60"/>
      <c r="H35" s="442">
        <f t="shared" si="4"/>
        <v>1</v>
      </c>
      <c r="I35" s="134">
        <f>SUM(I32:I34)</f>
        <v>0</v>
      </c>
      <c r="J35" s="113"/>
      <c r="K35" s="171"/>
      <c r="L35" s="134">
        <f>SUM(L32:L34)</f>
        <v>0</v>
      </c>
      <c r="M35" s="113"/>
      <c r="N35" s="171"/>
      <c r="O35" s="134">
        <f>SUM(O32:O34)</f>
        <v>0</v>
      </c>
      <c r="P35" s="113"/>
      <c r="Q35" s="171"/>
      <c r="R35" s="134">
        <f t="shared" ref="R35:Z35" si="5">SUM(R32:R34)</f>
        <v>0</v>
      </c>
      <c r="S35" s="134">
        <f t="shared" si="5"/>
        <v>0</v>
      </c>
      <c r="T35" s="134">
        <f t="shared" si="5"/>
        <v>0</v>
      </c>
      <c r="U35" s="134">
        <f t="shared" si="5"/>
        <v>0</v>
      </c>
      <c r="V35" s="134">
        <f t="shared" si="5"/>
        <v>0</v>
      </c>
      <c r="W35" s="134">
        <f t="shared" si="5"/>
        <v>0</v>
      </c>
      <c r="X35" s="134">
        <f t="shared" si="5"/>
        <v>0</v>
      </c>
      <c r="Y35" s="134">
        <f t="shared" si="5"/>
        <v>0</v>
      </c>
      <c r="Z35" s="134">
        <f t="shared" si="5"/>
        <v>0</v>
      </c>
      <c r="AA35" s="504">
        <f>SUM(AA32:AA34)</f>
        <v>0</v>
      </c>
      <c r="AC35" s="113"/>
      <c r="AD35" s="171"/>
      <c r="AE35" s="380"/>
      <c r="AF35" s="60"/>
      <c r="AG35" s="74"/>
    </row>
    <row r="36" spans="1:33" ht="14.5">
      <c r="A36" s="418"/>
      <c r="B36" s="436"/>
      <c r="C36" s="430"/>
      <c r="D36" s="430"/>
      <c r="E36" s="430"/>
      <c r="F36" s="430"/>
      <c r="G36" s="430"/>
      <c r="H36" s="430"/>
      <c r="I36" s="170"/>
      <c r="J36" s="170"/>
      <c r="K36" s="170"/>
      <c r="L36" s="170"/>
      <c r="M36" s="170"/>
      <c r="N36" s="170"/>
      <c r="O36" s="170"/>
      <c r="P36" s="170"/>
      <c r="Q36" s="170"/>
      <c r="R36" s="170"/>
      <c r="S36" s="170"/>
      <c r="T36" s="170"/>
      <c r="U36" s="170"/>
      <c r="V36" s="170"/>
      <c r="W36" s="170"/>
      <c r="X36" s="170"/>
      <c r="Y36" s="170"/>
      <c r="Z36" s="170"/>
      <c r="AB36" s="418"/>
      <c r="AC36" s="170"/>
      <c r="AD36" s="170"/>
      <c r="AE36" s="430"/>
      <c r="AF36" s="430"/>
      <c r="AG36" s="117"/>
    </row>
    <row r="37" spans="1:33" ht="14.5">
      <c r="A37" s="418"/>
      <c r="B37" s="436">
        <f>IF(C37="","",COUNTIF($C$14:C37,"&lt;&gt;""")-COUNTBLANK($C$14:C37))</f>
        <v>15</v>
      </c>
      <c r="C37" s="427" t="s">
        <v>785</v>
      </c>
      <c r="D37" s="427" t="s">
        <v>774</v>
      </c>
      <c r="E37" s="433" t="s">
        <v>128</v>
      </c>
      <c r="F37" s="428" t="s">
        <v>129</v>
      </c>
      <c r="G37" s="430"/>
      <c r="H37" s="442">
        <f t="shared" ref="H37:H39" si="6">IF(AND(I37&lt;&gt;"",J37&lt;&gt;"",L37&lt;&gt;"",M37&lt;&gt;"",O37&lt;&gt;"",P37&lt;&gt;"",AG37&lt;&gt;"",R37&lt;&gt;"",S37&lt;&gt;"",T37&lt;&gt;"",U37&lt;&gt;"",V37&lt;&gt;"",W37&lt;&gt;"",X37&lt;&gt;"",Y37&lt;&gt;"",Z37&lt;&gt;"",,AA37&lt;&gt;"",AC37&lt;&gt;""),0,1)</f>
        <v>1</v>
      </c>
      <c r="I37" s="74"/>
      <c r="J37" s="434"/>
      <c r="K37" s="171"/>
      <c r="L37" s="134">
        <f>I39</f>
        <v>0</v>
      </c>
      <c r="M37" s="434"/>
      <c r="N37" s="171"/>
      <c r="O37" s="134">
        <f>L39</f>
        <v>0</v>
      </c>
      <c r="P37" s="434"/>
      <c r="Q37" s="171"/>
      <c r="R37" s="134">
        <f>O39</f>
        <v>0</v>
      </c>
      <c r="S37" s="134">
        <f>R39</f>
        <v>0</v>
      </c>
      <c r="T37" s="134">
        <f t="shared" ref="T37:Z37" si="7">S39</f>
        <v>0</v>
      </c>
      <c r="U37" s="134">
        <f t="shared" si="7"/>
        <v>0</v>
      </c>
      <c r="V37" s="134">
        <f t="shared" si="7"/>
        <v>0</v>
      </c>
      <c r="W37" s="134">
        <f>V39</f>
        <v>0</v>
      </c>
      <c r="X37" s="134">
        <f t="shared" si="7"/>
        <v>0</v>
      </c>
      <c r="Y37" s="134">
        <f t="shared" si="7"/>
        <v>0</v>
      </c>
      <c r="Z37" s="134">
        <f t="shared" si="7"/>
        <v>0</v>
      </c>
      <c r="AA37" s="504">
        <f>Z39</f>
        <v>0</v>
      </c>
      <c r="AB37" s="418"/>
      <c r="AC37" s="434"/>
      <c r="AD37" s="171"/>
      <c r="AE37" s="491"/>
      <c r="AF37" s="429"/>
      <c r="AG37" s="74"/>
    </row>
    <row r="38" spans="1:33" ht="14.5">
      <c r="B38" s="119">
        <f>IF(C38="","",COUNTIF($C$14:C38,"&lt;&gt;""")-COUNTBLANK($C$14:C38))</f>
        <v>16</v>
      </c>
      <c r="C38" s="427" t="s">
        <v>786</v>
      </c>
      <c r="D38" s="427" t="s">
        <v>345</v>
      </c>
      <c r="E38" s="109" t="s">
        <v>128</v>
      </c>
      <c r="F38" s="54" t="s">
        <v>114</v>
      </c>
      <c r="G38" s="60"/>
      <c r="H38" s="442">
        <f t="shared" si="6"/>
        <v>1</v>
      </c>
      <c r="I38" s="135">
        <f>+I14+I20+I23+I29+I35</f>
        <v>0</v>
      </c>
      <c r="J38" s="113"/>
      <c r="K38" s="171"/>
      <c r="L38" s="135">
        <f>+L14+L20+L23+L29+L35</f>
        <v>0</v>
      </c>
      <c r="M38" s="113"/>
      <c r="N38" s="171"/>
      <c r="O38" s="135">
        <f>+O14+O20+O23+O29+O35</f>
        <v>0</v>
      </c>
      <c r="P38" s="113"/>
      <c r="Q38" s="171"/>
      <c r="R38" s="135">
        <f t="shared" ref="R38:Z38" si="8">+R14+R20+R23+R29+R35</f>
        <v>0</v>
      </c>
      <c r="S38" s="135">
        <f t="shared" si="8"/>
        <v>0</v>
      </c>
      <c r="T38" s="135">
        <f t="shared" si="8"/>
        <v>0</v>
      </c>
      <c r="U38" s="135">
        <f t="shared" si="8"/>
        <v>0</v>
      </c>
      <c r="V38" s="135">
        <f t="shared" si="8"/>
        <v>0</v>
      </c>
      <c r="W38" s="135">
        <f t="shared" si="8"/>
        <v>0</v>
      </c>
      <c r="X38" s="135">
        <f t="shared" si="8"/>
        <v>0</v>
      </c>
      <c r="Y38" s="135">
        <f t="shared" si="8"/>
        <v>0</v>
      </c>
      <c r="Z38" s="135">
        <f t="shared" si="8"/>
        <v>0</v>
      </c>
      <c r="AA38" s="550">
        <f>+AA14+AA20+AA23+AA29+AA35</f>
        <v>0</v>
      </c>
      <c r="AC38" s="113"/>
      <c r="AD38" s="171"/>
      <c r="AE38" s="380"/>
      <c r="AF38" s="60"/>
      <c r="AG38" s="74"/>
    </row>
    <row r="39" spans="1:33" ht="14.5">
      <c r="B39" s="119">
        <f>IF(C39="","",COUNTIF($C$14:C39,"&lt;&gt;""")-COUNTBLANK($C$14:C39))</f>
        <v>17</v>
      </c>
      <c r="C39" s="427" t="s">
        <v>787</v>
      </c>
      <c r="D39" s="427" t="s">
        <v>775</v>
      </c>
      <c r="E39" s="109" t="s">
        <v>128</v>
      </c>
      <c r="F39" s="54" t="s">
        <v>114</v>
      </c>
      <c r="G39" s="60"/>
      <c r="H39" s="442">
        <f t="shared" si="6"/>
        <v>1</v>
      </c>
      <c r="I39" s="134">
        <f>I37+I38</f>
        <v>0</v>
      </c>
      <c r="J39" s="113"/>
      <c r="K39" s="171"/>
      <c r="L39" s="134">
        <f>L37+L38</f>
        <v>0</v>
      </c>
      <c r="M39" s="113"/>
      <c r="N39" s="171"/>
      <c r="O39" s="134">
        <f>O37+O38</f>
        <v>0</v>
      </c>
      <c r="P39" s="113"/>
      <c r="Q39" s="171"/>
      <c r="R39" s="134">
        <f t="shared" ref="R39:Z39" si="9">R37+R38</f>
        <v>0</v>
      </c>
      <c r="S39" s="134">
        <f t="shared" si="9"/>
        <v>0</v>
      </c>
      <c r="T39" s="134">
        <f t="shared" si="9"/>
        <v>0</v>
      </c>
      <c r="U39" s="134">
        <f t="shared" si="9"/>
        <v>0</v>
      </c>
      <c r="V39" s="134">
        <f t="shared" si="9"/>
        <v>0</v>
      </c>
      <c r="W39" s="134">
        <f t="shared" si="9"/>
        <v>0</v>
      </c>
      <c r="X39" s="134">
        <f t="shared" si="9"/>
        <v>0</v>
      </c>
      <c r="Y39" s="134">
        <f t="shared" si="9"/>
        <v>0</v>
      </c>
      <c r="Z39" s="134">
        <f t="shared" si="9"/>
        <v>0</v>
      </c>
      <c r="AA39" s="504">
        <f>AA37+AA38</f>
        <v>0</v>
      </c>
      <c r="AC39" s="113"/>
      <c r="AD39" s="171"/>
      <c r="AE39" s="380"/>
      <c r="AF39" s="60"/>
      <c r="AG39" s="74"/>
    </row>
    <row r="40" spans="1:33" ht="14.5">
      <c r="B40" s="48"/>
      <c r="C40" s="61"/>
      <c r="D40" s="430"/>
      <c r="E40" s="61"/>
      <c r="F40" s="61"/>
      <c r="G40" s="60"/>
      <c r="H40" s="61"/>
      <c r="I40" s="61"/>
      <c r="J40" s="61"/>
      <c r="K40" s="61"/>
      <c r="L40" s="61"/>
      <c r="M40" s="61"/>
      <c r="N40" s="60"/>
      <c r="O40" s="60"/>
      <c r="P40" s="196"/>
      <c r="Q40" s="196"/>
      <c r="R40" s="60"/>
      <c r="S40" s="196"/>
      <c r="T40" s="61"/>
      <c r="U40" s="61"/>
      <c r="V40" s="61"/>
      <c r="W40" s="61"/>
      <c r="X40" s="61"/>
      <c r="Y40" s="61"/>
      <c r="Z40" s="61"/>
      <c r="AB40" s="61"/>
      <c r="AC40" s="61"/>
      <c r="AD40" s="61"/>
      <c r="AE40" s="61"/>
      <c r="AF40" s="61"/>
      <c r="AG40" s="117"/>
    </row>
    <row r="41" spans="1:33" ht="14.5">
      <c r="B41" s="48"/>
      <c r="C41" s="61" t="s">
        <v>110</v>
      </c>
      <c r="D41" s="61"/>
      <c r="E41" s="61"/>
      <c r="F41" s="61"/>
      <c r="G41" s="60"/>
      <c r="H41" s="61"/>
      <c r="I41" s="61"/>
      <c r="J41" s="61"/>
      <c r="K41" s="61"/>
      <c r="L41" s="61"/>
      <c r="M41" s="61"/>
      <c r="N41" s="60"/>
      <c r="O41" s="60"/>
      <c r="P41" s="196"/>
      <c r="Q41" s="196"/>
      <c r="R41" s="60"/>
      <c r="S41" s="196"/>
      <c r="T41" s="61"/>
      <c r="U41" s="61"/>
      <c r="V41" s="61"/>
      <c r="W41" s="61"/>
      <c r="X41" s="61"/>
      <c r="Y41" s="61"/>
      <c r="Z41" s="61"/>
      <c r="AB41" s="61"/>
      <c r="AC41" s="61"/>
      <c r="AD41" s="61"/>
      <c r="AE41" s="61"/>
      <c r="AF41" s="61"/>
      <c r="AG41" s="117"/>
    </row>
    <row r="42" spans="1:33" ht="14.5">
      <c r="B42" s="48"/>
      <c r="C42" s="636"/>
      <c r="D42" s="636"/>
      <c r="E42" s="636"/>
      <c r="F42" s="636"/>
      <c r="G42" s="60"/>
      <c r="H42" s="61"/>
      <c r="I42" s="61"/>
      <c r="J42" s="61"/>
      <c r="K42" s="61"/>
      <c r="L42" s="61"/>
      <c r="M42" s="61"/>
      <c r="N42" s="60"/>
      <c r="O42" s="60"/>
      <c r="P42" s="196"/>
      <c r="Q42" s="196"/>
      <c r="R42" s="60"/>
      <c r="S42" s="196"/>
      <c r="T42" s="61"/>
      <c r="U42" s="61"/>
      <c r="V42" s="61"/>
      <c r="W42" s="61"/>
      <c r="X42" s="61"/>
      <c r="Y42" s="61"/>
      <c r="Z42" s="61"/>
      <c r="AB42" s="61"/>
      <c r="AC42" s="61"/>
      <c r="AD42" s="61"/>
      <c r="AE42" s="61"/>
      <c r="AF42" s="61"/>
      <c r="AG42" s="117"/>
    </row>
    <row r="43" spans="1:33" ht="14.5">
      <c r="B43" s="48"/>
      <c r="C43" s="636"/>
      <c r="D43" s="636"/>
      <c r="E43" s="636"/>
      <c r="F43" s="636"/>
      <c r="G43" s="60"/>
      <c r="H43" s="61"/>
      <c r="I43" s="61"/>
      <c r="J43" s="61"/>
      <c r="K43" s="61"/>
      <c r="L43" s="61"/>
      <c r="M43" s="61"/>
      <c r="N43" s="60"/>
      <c r="O43" s="60"/>
      <c r="P43" s="196"/>
      <c r="Q43" s="196"/>
      <c r="R43" s="60"/>
      <c r="S43" s="196"/>
      <c r="T43" s="61"/>
      <c r="U43" s="61"/>
      <c r="V43" s="61"/>
      <c r="W43" s="61"/>
      <c r="X43" s="61"/>
      <c r="Y43" s="61"/>
      <c r="Z43" s="61"/>
      <c r="AB43" s="61"/>
      <c r="AC43" s="61"/>
      <c r="AD43" s="61"/>
      <c r="AE43" s="61"/>
      <c r="AF43" s="61"/>
      <c r="AG43" s="117"/>
    </row>
    <row r="44" spans="1:33" ht="14.5">
      <c r="B44" s="48"/>
      <c r="C44" s="636"/>
      <c r="D44" s="636"/>
      <c r="E44" s="636"/>
      <c r="F44" s="636"/>
      <c r="G44" s="60"/>
      <c r="H44" s="61"/>
      <c r="I44" s="61"/>
      <c r="J44" s="61"/>
      <c r="K44" s="61"/>
      <c r="L44" s="61"/>
      <c r="M44" s="61"/>
      <c r="N44" s="60"/>
      <c r="O44" s="60"/>
      <c r="P44" s="196"/>
      <c r="Q44" s="196"/>
      <c r="R44" s="60"/>
      <c r="S44" s="196"/>
      <c r="T44" s="61"/>
      <c r="U44" s="61"/>
      <c r="V44" s="61"/>
      <c r="W44" s="61"/>
      <c r="X44" s="61"/>
      <c r="Y44" s="61"/>
      <c r="Z44" s="61"/>
      <c r="AB44" s="61"/>
      <c r="AC44" s="61"/>
      <c r="AD44" s="61"/>
      <c r="AE44" s="61"/>
      <c r="AF44" s="61"/>
      <c r="AG44" s="117"/>
    </row>
    <row r="45" spans="1:33" ht="14.5">
      <c r="B45" s="48"/>
      <c r="C45" s="636"/>
      <c r="D45" s="636"/>
      <c r="E45" s="636"/>
      <c r="F45" s="636"/>
      <c r="G45" s="60"/>
      <c r="H45" s="61"/>
      <c r="I45" s="61"/>
      <c r="J45" s="61"/>
      <c r="K45" s="61"/>
      <c r="L45" s="61"/>
      <c r="M45" s="61"/>
      <c r="N45" s="60"/>
      <c r="O45" s="60"/>
      <c r="P45" s="196"/>
      <c r="Q45" s="196"/>
      <c r="R45" s="60"/>
      <c r="S45" s="196"/>
      <c r="T45" s="61"/>
      <c r="U45" s="61"/>
      <c r="V45" s="61"/>
      <c r="W45" s="61"/>
      <c r="X45" s="61"/>
      <c r="Y45" s="61"/>
      <c r="Z45" s="61"/>
      <c r="AB45" s="61"/>
      <c r="AC45" s="61"/>
      <c r="AD45" s="61"/>
      <c r="AE45" s="61"/>
      <c r="AF45" s="61"/>
      <c r="AG45" s="117"/>
    </row>
    <row r="46" spans="1:33" ht="14.5">
      <c r="B46" s="48"/>
      <c r="C46" s="636"/>
      <c r="D46" s="636"/>
      <c r="E46" s="636"/>
      <c r="F46" s="636"/>
      <c r="G46" s="60"/>
      <c r="H46" s="61"/>
      <c r="I46" s="61"/>
      <c r="J46" s="61"/>
      <c r="K46" s="61"/>
      <c r="L46" s="61"/>
      <c r="M46" s="61"/>
      <c r="N46" s="60"/>
      <c r="O46" s="60"/>
      <c r="P46" s="196"/>
      <c r="Q46" s="196"/>
      <c r="R46" s="60"/>
      <c r="S46" s="196"/>
      <c r="T46" s="61"/>
      <c r="U46" s="61"/>
      <c r="V46" s="61"/>
      <c r="W46" s="61"/>
      <c r="X46" s="61"/>
      <c r="Y46" s="61"/>
      <c r="Z46" s="61"/>
      <c r="AB46" s="61"/>
      <c r="AC46" s="61"/>
      <c r="AD46" s="61"/>
      <c r="AE46" s="61"/>
      <c r="AF46" s="61"/>
      <c r="AG46" s="117"/>
    </row>
    <row r="47" spans="1:33" ht="14.5">
      <c r="B47" s="48"/>
      <c r="C47" s="61"/>
      <c r="D47" s="61"/>
      <c r="E47" s="61"/>
      <c r="F47" s="61"/>
      <c r="G47" s="60"/>
      <c r="H47" s="61"/>
      <c r="I47" s="61"/>
      <c r="J47" s="61"/>
      <c r="K47" s="61"/>
      <c r="L47" s="61"/>
      <c r="M47" s="61"/>
      <c r="N47" s="60"/>
      <c r="O47" s="60"/>
      <c r="P47" s="196"/>
      <c r="Q47" s="196"/>
      <c r="R47" s="60"/>
      <c r="S47" s="196"/>
      <c r="T47" s="61"/>
      <c r="U47" s="61"/>
      <c r="V47" s="61"/>
      <c r="W47" s="61"/>
      <c r="X47" s="61"/>
      <c r="Y47" s="61"/>
      <c r="Z47" s="61"/>
      <c r="AB47" s="61"/>
      <c r="AC47" s="61"/>
      <c r="AD47" s="61"/>
      <c r="AE47" s="61"/>
      <c r="AF47" s="61"/>
      <c r="AG47" s="117"/>
    </row>
    <row r="48" spans="1:33" ht="14.5">
      <c r="B48" s="48"/>
      <c r="C48" s="61"/>
      <c r="D48" s="197"/>
      <c r="E48" s="197"/>
      <c r="F48" s="197"/>
      <c r="G48" s="60"/>
      <c r="H48" s="61"/>
      <c r="I48" s="61"/>
      <c r="J48" s="61"/>
      <c r="K48" s="61"/>
      <c r="L48" s="61"/>
      <c r="M48" s="61"/>
      <c r="N48" s="60"/>
      <c r="O48" s="61"/>
      <c r="P48" s="196"/>
      <c r="Q48" s="196"/>
      <c r="R48" s="60"/>
      <c r="S48" s="196"/>
      <c r="T48" s="61"/>
      <c r="U48" s="61"/>
      <c r="V48" s="61"/>
      <c r="W48" s="61"/>
      <c r="X48" s="61"/>
      <c r="Y48" s="61"/>
      <c r="Z48" s="61"/>
      <c r="AB48" s="61"/>
      <c r="AC48" s="61"/>
      <c r="AD48" s="61"/>
      <c r="AE48" s="61"/>
      <c r="AF48" s="61"/>
      <c r="AG48" s="117"/>
    </row>
    <row r="49" spans="1:33" ht="14.5">
      <c r="B49" s="202" t="s">
        <v>111</v>
      </c>
      <c r="C49" s="203"/>
      <c r="D49" s="203"/>
      <c r="E49" s="203"/>
      <c r="F49" s="203"/>
      <c r="G49" s="203"/>
      <c r="H49" s="203"/>
      <c r="I49" s="203"/>
      <c r="J49" s="203"/>
      <c r="K49" s="203"/>
      <c r="L49" s="203"/>
      <c r="M49" s="203"/>
      <c r="N49" s="203"/>
      <c r="O49" s="203"/>
      <c r="P49" s="203"/>
      <c r="Q49" s="203"/>
      <c r="R49" s="203"/>
      <c r="S49" s="203"/>
      <c r="T49" s="203"/>
      <c r="U49" s="203"/>
      <c r="V49" s="203"/>
      <c r="W49" s="203"/>
      <c r="X49" s="203"/>
      <c r="Y49" s="203"/>
      <c r="Z49" s="203"/>
      <c r="AA49" s="541"/>
      <c r="AB49" s="203"/>
      <c r="AC49" s="203"/>
      <c r="AD49" s="203"/>
      <c r="AE49" s="203"/>
      <c r="AF49" s="203"/>
      <c r="AG49" s="205"/>
    </row>
    <row r="50" spans="1:33" ht="14.5" hidden="1">
      <c r="A50"/>
      <c r="B50"/>
      <c r="C50"/>
      <c r="D50"/>
      <c r="E50"/>
      <c r="F50"/>
      <c r="G50"/>
      <c r="H50"/>
      <c r="I50"/>
      <c r="J50"/>
      <c r="K50"/>
      <c r="L50"/>
      <c r="M50"/>
      <c r="N50"/>
      <c r="O50"/>
      <c r="P50"/>
      <c r="Q50"/>
      <c r="R50"/>
      <c r="S50"/>
      <c r="T50"/>
      <c r="U50"/>
      <c r="V50"/>
      <c r="W50"/>
      <c r="X50"/>
      <c r="Y50"/>
      <c r="Z50"/>
      <c r="AA50" s="533"/>
      <c r="AB50"/>
      <c r="AC50"/>
      <c r="AD50"/>
      <c r="AE50"/>
      <c r="AF50"/>
      <c r="AG50"/>
    </row>
    <row r="51" spans="1:33" ht="0" hidden="1" customHeight="1">
      <c r="A51"/>
      <c r="B51"/>
      <c r="C51"/>
      <c r="D51"/>
      <c r="E51"/>
      <c r="F51"/>
      <c r="G51"/>
      <c r="H51"/>
      <c r="I51"/>
      <c r="J51"/>
      <c r="K51"/>
      <c r="L51"/>
      <c r="M51"/>
      <c r="N51"/>
      <c r="O51"/>
      <c r="P51"/>
      <c r="Q51"/>
      <c r="R51"/>
      <c r="S51"/>
      <c r="T51"/>
      <c r="U51"/>
      <c r="V51"/>
      <c r="W51"/>
      <c r="X51"/>
      <c r="Y51"/>
      <c r="Z51"/>
      <c r="AA51" s="533"/>
      <c r="AB51"/>
      <c r="AC51"/>
      <c r="AD51"/>
      <c r="AE51"/>
      <c r="AF51"/>
      <c r="AG51"/>
    </row>
    <row r="52" spans="1:33" ht="14.9" hidden="1" customHeight="1">
      <c r="A52"/>
      <c r="B52"/>
      <c r="C52"/>
      <c r="D52"/>
      <c r="E52"/>
      <c r="F52"/>
      <c r="G52"/>
      <c r="H52"/>
      <c r="I52"/>
      <c r="J52"/>
      <c r="K52"/>
      <c r="L52"/>
      <c r="M52"/>
      <c r="N52"/>
      <c r="O52"/>
      <c r="P52"/>
      <c r="Q52"/>
      <c r="R52"/>
      <c r="S52"/>
      <c r="T52"/>
      <c r="U52"/>
      <c r="V52"/>
      <c r="W52"/>
      <c r="X52"/>
      <c r="Y52"/>
      <c r="Z52"/>
      <c r="AA52" s="533"/>
      <c r="AB52"/>
      <c r="AC52"/>
      <c r="AD52"/>
      <c r="AE52"/>
      <c r="AF52"/>
      <c r="AG52"/>
    </row>
    <row r="53" spans="1:33" ht="15" hidden="1" customHeight="1">
      <c r="A53"/>
      <c r="B53"/>
      <c r="C53"/>
      <c r="D53"/>
      <c r="E53"/>
      <c r="F53"/>
      <c r="G53"/>
      <c r="H53"/>
      <c r="I53"/>
      <c r="J53"/>
      <c r="K53"/>
      <c r="L53"/>
      <c r="M53"/>
      <c r="N53"/>
      <c r="O53"/>
      <c r="P53"/>
      <c r="Q53"/>
      <c r="R53"/>
      <c r="S53"/>
      <c r="T53"/>
      <c r="U53"/>
      <c r="V53"/>
      <c r="W53"/>
      <c r="X53"/>
      <c r="Y53"/>
      <c r="Z53"/>
      <c r="AA53" s="533"/>
      <c r="AB53"/>
      <c r="AC53"/>
      <c r="AD53"/>
      <c r="AE53"/>
      <c r="AF53"/>
      <c r="AG53"/>
    </row>
    <row r="54" spans="1:33" ht="15" hidden="1" customHeight="1">
      <c r="A54"/>
      <c r="B54"/>
      <c r="C54"/>
      <c r="D54"/>
      <c r="E54"/>
      <c r="F54"/>
      <c r="G54"/>
      <c r="H54"/>
      <c r="I54"/>
      <c r="J54"/>
      <c r="K54"/>
      <c r="L54"/>
      <c r="M54"/>
      <c r="N54"/>
      <c r="O54"/>
      <c r="P54"/>
      <c r="Q54"/>
      <c r="R54"/>
      <c r="S54"/>
      <c r="T54"/>
      <c r="U54"/>
      <c r="V54"/>
      <c r="W54"/>
      <c r="X54"/>
      <c r="Y54"/>
      <c r="Z54"/>
      <c r="AA54" s="533"/>
      <c r="AB54"/>
      <c r="AC54"/>
      <c r="AD54"/>
      <c r="AE54"/>
      <c r="AF54"/>
      <c r="AG54"/>
    </row>
    <row r="55" spans="1:33" ht="15" hidden="1" customHeight="1">
      <c r="A55"/>
      <c r="B55"/>
      <c r="C55"/>
      <c r="D55"/>
      <c r="E55"/>
      <c r="F55"/>
      <c r="G55"/>
      <c r="H55"/>
      <c r="I55"/>
      <c r="J55"/>
      <c r="K55"/>
      <c r="L55"/>
      <c r="M55"/>
      <c r="N55"/>
      <c r="O55"/>
      <c r="P55"/>
      <c r="Q55"/>
      <c r="R55"/>
      <c r="S55"/>
      <c r="T55"/>
      <c r="U55"/>
      <c r="V55"/>
      <c r="W55"/>
      <c r="X55"/>
      <c r="Y55"/>
      <c r="Z55"/>
      <c r="AA55" s="533"/>
      <c r="AB55"/>
      <c r="AC55"/>
      <c r="AD55"/>
      <c r="AE55"/>
      <c r="AF55"/>
      <c r="AG55"/>
    </row>
    <row r="56" spans="1:33" ht="15" hidden="1" customHeight="1">
      <c r="A56"/>
      <c r="B56"/>
      <c r="C56"/>
      <c r="D56"/>
      <c r="E56"/>
      <c r="F56"/>
      <c r="G56"/>
      <c r="H56"/>
      <c r="I56"/>
      <c r="J56"/>
      <c r="K56"/>
      <c r="L56"/>
      <c r="M56"/>
      <c r="N56"/>
      <c r="O56"/>
      <c r="P56"/>
      <c r="Q56"/>
      <c r="R56"/>
      <c r="S56"/>
      <c r="T56"/>
      <c r="U56"/>
      <c r="V56"/>
      <c r="W56"/>
      <c r="X56"/>
      <c r="Y56"/>
      <c r="Z56"/>
      <c r="AA56" s="533"/>
      <c r="AB56"/>
      <c r="AC56"/>
      <c r="AD56"/>
      <c r="AE56"/>
      <c r="AF56"/>
      <c r="AG56"/>
    </row>
    <row r="57" spans="1:33" ht="15" hidden="1" customHeight="1">
      <c r="A57"/>
      <c r="B57"/>
      <c r="C57"/>
      <c r="D57"/>
      <c r="E57"/>
      <c r="F57"/>
      <c r="G57"/>
      <c r="H57"/>
      <c r="I57"/>
      <c r="J57"/>
      <c r="K57"/>
      <c r="L57"/>
      <c r="M57"/>
      <c r="N57"/>
      <c r="O57"/>
      <c r="P57"/>
      <c r="Q57"/>
      <c r="R57"/>
      <c r="S57"/>
      <c r="T57"/>
      <c r="U57"/>
      <c r="V57"/>
      <c r="W57"/>
      <c r="X57"/>
      <c r="Y57"/>
      <c r="Z57"/>
      <c r="AA57" s="533"/>
      <c r="AB57"/>
      <c r="AC57"/>
      <c r="AD57"/>
      <c r="AE57"/>
      <c r="AF57"/>
      <c r="AG57"/>
    </row>
    <row r="58" spans="1:33" ht="15" hidden="1" customHeight="1">
      <c r="A58"/>
      <c r="B58"/>
      <c r="C58"/>
      <c r="D58"/>
      <c r="E58"/>
      <c r="F58"/>
      <c r="G58"/>
      <c r="H58"/>
      <c r="I58"/>
      <c r="J58"/>
      <c r="K58"/>
      <c r="L58"/>
      <c r="M58"/>
      <c r="N58"/>
      <c r="O58"/>
      <c r="P58"/>
      <c r="Q58"/>
      <c r="R58"/>
      <c r="S58"/>
      <c r="T58"/>
      <c r="U58"/>
      <c r="V58"/>
      <c r="W58"/>
      <c r="X58"/>
      <c r="Y58"/>
      <c r="Z58"/>
      <c r="AA58" s="533"/>
      <c r="AB58"/>
      <c r="AC58"/>
      <c r="AD58"/>
      <c r="AE58"/>
      <c r="AF58"/>
      <c r="AG58"/>
    </row>
    <row r="59" spans="1:33" ht="15" hidden="1" customHeight="1">
      <c r="A59"/>
      <c r="B59"/>
      <c r="C59"/>
      <c r="D59"/>
      <c r="E59"/>
      <c r="F59"/>
      <c r="G59"/>
      <c r="H59"/>
      <c r="I59"/>
      <c r="J59"/>
      <c r="K59"/>
      <c r="L59"/>
      <c r="M59"/>
      <c r="N59"/>
      <c r="O59"/>
      <c r="P59"/>
      <c r="Q59"/>
      <c r="R59"/>
      <c r="S59"/>
      <c r="T59"/>
      <c r="U59"/>
      <c r="V59"/>
      <c r="W59"/>
      <c r="X59"/>
      <c r="Y59"/>
      <c r="Z59"/>
      <c r="AA59" s="533"/>
      <c r="AB59"/>
      <c r="AC59"/>
      <c r="AD59"/>
      <c r="AE59"/>
      <c r="AF59"/>
      <c r="AG59"/>
    </row>
    <row r="60" spans="1:33" ht="15" hidden="1" customHeight="1">
      <c r="A60"/>
      <c r="B60"/>
      <c r="C60"/>
      <c r="D60"/>
      <c r="E60"/>
      <c r="F60"/>
      <c r="G60"/>
      <c r="H60"/>
      <c r="I60"/>
      <c r="J60"/>
      <c r="K60"/>
      <c r="L60"/>
      <c r="M60"/>
      <c r="N60"/>
      <c r="O60"/>
      <c r="P60"/>
      <c r="Q60"/>
      <c r="R60"/>
      <c r="S60"/>
      <c r="T60"/>
      <c r="U60"/>
      <c r="V60"/>
      <c r="W60"/>
      <c r="X60"/>
      <c r="Y60"/>
      <c r="Z60"/>
      <c r="AA60" s="533"/>
      <c r="AB60"/>
      <c r="AC60"/>
      <c r="AD60"/>
      <c r="AE60"/>
      <c r="AF60"/>
      <c r="AG60"/>
    </row>
    <row r="61" spans="1:33" ht="15" hidden="1" customHeight="1">
      <c r="A61"/>
      <c r="B61"/>
      <c r="C61"/>
      <c r="D61"/>
      <c r="E61"/>
      <c r="F61"/>
      <c r="G61"/>
      <c r="H61"/>
      <c r="I61"/>
      <c r="J61"/>
      <c r="K61"/>
      <c r="L61"/>
      <c r="M61"/>
      <c r="N61"/>
      <c r="O61"/>
      <c r="P61"/>
      <c r="Q61"/>
      <c r="R61"/>
      <c r="S61"/>
      <c r="T61"/>
      <c r="U61"/>
      <c r="V61"/>
      <c r="W61"/>
      <c r="X61"/>
      <c r="Y61"/>
      <c r="Z61"/>
      <c r="AA61" s="533"/>
      <c r="AB61"/>
      <c r="AC61"/>
      <c r="AD61"/>
      <c r="AE61"/>
      <c r="AF61"/>
      <c r="AG61"/>
    </row>
    <row r="62" spans="1:33" ht="15" hidden="1" customHeight="1">
      <c r="A62"/>
      <c r="B62"/>
      <c r="C62"/>
      <c r="D62"/>
      <c r="E62"/>
      <c r="F62"/>
      <c r="G62"/>
      <c r="H62"/>
      <c r="I62"/>
      <c r="J62"/>
      <c r="K62"/>
      <c r="L62"/>
      <c r="M62"/>
      <c r="N62"/>
      <c r="O62"/>
      <c r="P62"/>
      <c r="Q62"/>
      <c r="R62"/>
      <c r="S62"/>
      <c r="T62"/>
      <c r="U62"/>
      <c r="V62"/>
      <c r="W62"/>
      <c r="X62"/>
      <c r="Y62"/>
      <c r="Z62"/>
      <c r="AA62" s="533"/>
      <c r="AB62"/>
      <c r="AC62"/>
      <c r="AD62"/>
      <c r="AE62"/>
      <c r="AF62"/>
      <c r="AG62"/>
    </row>
    <row r="63" spans="1:33" ht="15" hidden="1" customHeight="1">
      <c r="A63"/>
      <c r="B63"/>
      <c r="C63"/>
      <c r="D63"/>
      <c r="E63"/>
      <c r="F63"/>
      <c r="G63"/>
      <c r="H63"/>
      <c r="I63"/>
      <c r="J63"/>
      <c r="K63"/>
      <c r="L63"/>
      <c r="M63"/>
      <c r="N63"/>
      <c r="O63"/>
      <c r="P63"/>
      <c r="Q63"/>
      <c r="R63"/>
      <c r="S63"/>
      <c r="T63"/>
      <c r="U63"/>
      <c r="V63"/>
      <c r="W63"/>
      <c r="X63"/>
      <c r="Y63"/>
      <c r="Z63"/>
      <c r="AA63" s="533"/>
      <c r="AB63"/>
      <c r="AC63"/>
      <c r="AD63"/>
      <c r="AE63"/>
      <c r="AF63"/>
      <c r="AG63"/>
    </row>
    <row r="64" spans="1:33" ht="15" hidden="1" customHeight="1">
      <c r="A64"/>
      <c r="B64"/>
      <c r="C64"/>
      <c r="D64"/>
      <c r="E64"/>
      <c r="F64"/>
      <c r="G64"/>
      <c r="H64"/>
      <c r="I64"/>
      <c r="J64"/>
      <c r="K64"/>
      <c r="L64"/>
      <c r="M64"/>
      <c r="N64"/>
      <c r="O64"/>
      <c r="P64"/>
      <c r="Q64"/>
      <c r="R64"/>
      <c r="S64"/>
      <c r="T64"/>
      <c r="U64"/>
      <c r="V64"/>
      <c r="W64"/>
      <c r="X64"/>
      <c r="Y64"/>
      <c r="Z64"/>
      <c r="AA64" s="533"/>
      <c r="AB64"/>
      <c r="AC64"/>
      <c r="AD64"/>
      <c r="AE64"/>
      <c r="AF64"/>
      <c r="AG64"/>
    </row>
    <row r="65" spans="1:33" ht="15" hidden="1" customHeight="1">
      <c r="A65"/>
      <c r="B65"/>
      <c r="C65"/>
      <c r="D65"/>
      <c r="E65"/>
      <c r="F65"/>
      <c r="G65"/>
      <c r="H65"/>
      <c r="I65"/>
      <c r="J65"/>
      <c r="K65"/>
      <c r="L65"/>
      <c r="M65"/>
      <c r="N65"/>
      <c r="O65"/>
      <c r="P65"/>
      <c r="Q65"/>
      <c r="R65"/>
      <c r="S65"/>
      <c r="T65"/>
      <c r="U65"/>
      <c r="V65"/>
      <c r="W65"/>
      <c r="X65"/>
      <c r="Y65"/>
      <c r="Z65"/>
      <c r="AA65" s="533"/>
      <c r="AB65"/>
      <c r="AC65"/>
      <c r="AD65"/>
      <c r="AE65"/>
      <c r="AF65"/>
      <c r="AG65"/>
    </row>
    <row r="66" spans="1:33" ht="15" hidden="1" customHeight="1">
      <c r="A66"/>
      <c r="B66"/>
      <c r="C66"/>
      <c r="D66"/>
      <c r="E66"/>
      <c r="F66"/>
      <c r="G66"/>
      <c r="H66"/>
      <c r="I66"/>
      <c r="J66"/>
      <c r="K66"/>
      <c r="L66"/>
      <c r="M66"/>
      <c r="N66"/>
      <c r="O66"/>
      <c r="P66"/>
      <c r="Q66"/>
      <c r="R66"/>
      <c r="S66"/>
      <c r="T66"/>
      <c r="U66"/>
      <c r="V66"/>
      <c r="W66"/>
      <c r="X66"/>
      <c r="Y66"/>
      <c r="Z66"/>
      <c r="AA66" s="533"/>
      <c r="AB66"/>
      <c r="AC66"/>
      <c r="AD66"/>
      <c r="AE66"/>
      <c r="AF66"/>
      <c r="AG66"/>
    </row>
    <row r="67" spans="1:33" ht="15" hidden="1" customHeight="1">
      <c r="A67"/>
      <c r="B67"/>
      <c r="C67"/>
      <c r="D67"/>
      <c r="E67"/>
      <c r="F67"/>
      <c r="G67"/>
      <c r="H67"/>
      <c r="I67"/>
      <c r="J67"/>
      <c r="K67"/>
      <c r="L67"/>
      <c r="M67"/>
      <c r="N67"/>
      <c r="O67"/>
      <c r="P67"/>
      <c r="Q67"/>
      <c r="R67"/>
      <c r="S67"/>
      <c r="T67"/>
      <c r="U67"/>
      <c r="V67"/>
      <c r="W67"/>
      <c r="X67"/>
      <c r="Y67"/>
      <c r="Z67"/>
      <c r="AA67" s="533"/>
      <c r="AB67"/>
      <c r="AC67"/>
      <c r="AD67"/>
      <c r="AE67"/>
      <c r="AF67"/>
      <c r="AG67"/>
    </row>
    <row r="68" spans="1:33" ht="15" hidden="1" customHeight="1">
      <c r="A68"/>
      <c r="B68"/>
      <c r="C68"/>
      <c r="D68"/>
      <c r="E68"/>
      <c r="F68"/>
      <c r="G68"/>
      <c r="H68"/>
      <c r="I68"/>
      <c r="J68"/>
      <c r="K68"/>
      <c r="L68"/>
      <c r="M68"/>
      <c r="N68"/>
      <c r="O68"/>
      <c r="P68"/>
      <c r="Q68"/>
      <c r="R68"/>
      <c r="S68"/>
      <c r="T68"/>
      <c r="U68"/>
      <c r="V68"/>
      <c r="W68"/>
      <c r="X68"/>
      <c r="Y68"/>
      <c r="Z68"/>
      <c r="AA68" s="533"/>
      <c r="AB68"/>
      <c r="AC68"/>
      <c r="AD68"/>
      <c r="AE68"/>
      <c r="AF68"/>
      <c r="AG68"/>
    </row>
    <row r="69" spans="1:33" ht="15" hidden="1" customHeight="1">
      <c r="A69"/>
      <c r="B69"/>
      <c r="C69"/>
      <c r="D69"/>
      <c r="E69"/>
      <c r="F69"/>
      <c r="G69"/>
      <c r="H69"/>
      <c r="I69"/>
      <c r="J69"/>
      <c r="K69"/>
      <c r="L69"/>
      <c r="M69"/>
      <c r="N69"/>
      <c r="O69"/>
      <c r="P69"/>
      <c r="Q69"/>
      <c r="R69"/>
      <c r="S69"/>
      <c r="T69"/>
      <c r="U69"/>
      <c r="V69"/>
      <c r="W69"/>
      <c r="X69"/>
      <c r="Y69"/>
      <c r="Z69"/>
      <c r="AA69" s="533"/>
      <c r="AB69"/>
      <c r="AC69"/>
      <c r="AD69"/>
      <c r="AE69"/>
      <c r="AF69"/>
      <c r="AG69"/>
    </row>
    <row r="70" spans="1:33" ht="15" hidden="1" customHeight="1">
      <c r="A70"/>
      <c r="B70"/>
      <c r="C70"/>
      <c r="D70"/>
      <c r="E70"/>
      <c r="F70"/>
      <c r="G70"/>
      <c r="H70"/>
      <c r="I70"/>
      <c r="J70"/>
      <c r="K70"/>
      <c r="L70"/>
      <c r="M70"/>
      <c r="N70"/>
      <c r="O70"/>
      <c r="P70"/>
      <c r="Q70"/>
      <c r="R70"/>
      <c r="S70"/>
      <c r="T70"/>
      <c r="U70"/>
      <c r="V70"/>
      <c r="W70"/>
      <c r="X70"/>
      <c r="Y70"/>
      <c r="Z70"/>
      <c r="AA70" s="533"/>
      <c r="AB70"/>
      <c r="AC70"/>
      <c r="AD70"/>
      <c r="AE70"/>
      <c r="AF70"/>
      <c r="AG70"/>
    </row>
    <row r="71" spans="1:33" ht="15" hidden="1" customHeight="1">
      <c r="A71"/>
      <c r="B71"/>
      <c r="C71"/>
      <c r="D71"/>
      <c r="E71"/>
      <c r="F71"/>
      <c r="G71"/>
      <c r="H71"/>
      <c r="I71"/>
      <c r="J71"/>
      <c r="K71"/>
      <c r="L71"/>
      <c r="M71"/>
      <c r="N71"/>
      <c r="O71"/>
      <c r="P71"/>
      <c r="Q71"/>
      <c r="R71"/>
      <c r="S71"/>
      <c r="T71"/>
      <c r="U71"/>
      <c r="V71"/>
      <c r="W71"/>
      <c r="X71"/>
      <c r="Y71"/>
      <c r="Z71"/>
      <c r="AA71" s="533"/>
      <c r="AB71"/>
      <c r="AC71"/>
      <c r="AD71"/>
      <c r="AE71"/>
      <c r="AF71"/>
      <c r="AG71"/>
    </row>
    <row r="72" spans="1:33" ht="15" hidden="1" customHeight="1">
      <c r="A72"/>
      <c r="B72"/>
      <c r="C72"/>
      <c r="D72"/>
      <c r="E72"/>
      <c r="F72"/>
      <c r="G72"/>
      <c r="H72"/>
      <c r="I72"/>
      <c r="J72"/>
      <c r="K72"/>
      <c r="L72"/>
      <c r="M72"/>
      <c r="N72"/>
      <c r="O72"/>
      <c r="P72"/>
      <c r="Q72"/>
      <c r="R72"/>
      <c r="S72"/>
      <c r="T72"/>
      <c r="U72"/>
      <c r="V72"/>
      <c r="W72"/>
      <c r="X72"/>
      <c r="Y72"/>
      <c r="Z72"/>
      <c r="AA72" s="533"/>
      <c r="AB72"/>
      <c r="AC72"/>
      <c r="AD72"/>
      <c r="AE72"/>
      <c r="AF72"/>
      <c r="AG72"/>
    </row>
    <row r="73" spans="1:33" ht="15" hidden="1" customHeight="1">
      <c r="A73"/>
      <c r="B73"/>
      <c r="C73"/>
      <c r="D73"/>
      <c r="E73"/>
      <c r="F73"/>
      <c r="G73"/>
      <c r="H73"/>
      <c r="I73"/>
      <c r="J73"/>
      <c r="K73"/>
      <c r="L73"/>
      <c r="M73"/>
      <c r="N73"/>
      <c r="O73"/>
      <c r="P73"/>
      <c r="Q73"/>
      <c r="R73"/>
      <c r="S73"/>
      <c r="T73"/>
      <c r="U73"/>
      <c r="V73"/>
      <c r="W73"/>
      <c r="X73"/>
      <c r="Y73"/>
      <c r="Z73"/>
      <c r="AA73" s="533"/>
      <c r="AB73"/>
      <c r="AC73"/>
      <c r="AD73"/>
      <c r="AE73"/>
      <c r="AF73"/>
      <c r="AG73"/>
    </row>
    <row r="74" spans="1:33" ht="15" hidden="1" customHeight="1">
      <c r="A74"/>
      <c r="B74"/>
      <c r="C74"/>
      <c r="D74"/>
      <c r="E74"/>
      <c r="F74"/>
      <c r="G74"/>
      <c r="H74"/>
      <c r="I74"/>
      <c r="J74"/>
      <c r="K74"/>
      <c r="L74"/>
      <c r="M74"/>
      <c r="N74"/>
      <c r="O74"/>
      <c r="P74"/>
      <c r="Q74"/>
      <c r="R74"/>
      <c r="S74"/>
      <c r="T74"/>
      <c r="U74"/>
      <c r="V74"/>
      <c r="W74"/>
      <c r="X74"/>
      <c r="Y74"/>
      <c r="Z74"/>
      <c r="AA74" s="533"/>
      <c r="AB74"/>
      <c r="AC74"/>
      <c r="AD74"/>
      <c r="AE74"/>
      <c r="AF74"/>
      <c r="AG74"/>
    </row>
    <row r="75" spans="1:33" ht="15" hidden="1" customHeight="1">
      <c r="A75"/>
      <c r="B75"/>
      <c r="C75"/>
      <c r="D75"/>
      <c r="E75"/>
      <c r="F75"/>
      <c r="G75"/>
      <c r="H75"/>
      <c r="I75"/>
      <c r="J75"/>
      <c r="K75"/>
      <c r="L75"/>
      <c r="M75"/>
      <c r="N75"/>
      <c r="O75"/>
      <c r="P75"/>
      <c r="Q75"/>
      <c r="R75"/>
      <c r="S75"/>
      <c r="T75"/>
      <c r="U75"/>
      <c r="V75"/>
      <c r="W75"/>
      <c r="X75"/>
      <c r="Y75"/>
      <c r="Z75"/>
      <c r="AA75" s="533"/>
      <c r="AB75"/>
      <c r="AC75"/>
      <c r="AD75"/>
      <c r="AE75"/>
      <c r="AF75"/>
      <c r="AG75"/>
    </row>
    <row r="76" spans="1:33" ht="15" hidden="1" customHeight="1">
      <c r="A76"/>
      <c r="B76"/>
      <c r="C76"/>
      <c r="D76"/>
      <c r="E76"/>
      <c r="F76"/>
      <c r="G76"/>
      <c r="H76"/>
      <c r="I76"/>
      <c r="J76"/>
      <c r="K76"/>
      <c r="L76"/>
      <c r="M76"/>
      <c r="N76"/>
      <c r="O76"/>
      <c r="P76"/>
      <c r="Q76"/>
      <c r="R76"/>
      <c r="S76"/>
      <c r="T76"/>
      <c r="U76"/>
      <c r="V76"/>
      <c r="W76"/>
      <c r="X76"/>
      <c r="Y76"/>
      <c r="Z76"/>
      <c r="AA76" s="533"/>
      <c r="AB76"/>
      <c r="AC76"/>
      <c r="AD76"/>
      <c r="AE76"/>
      <c r="AF76"/>
      <c r="AG76"/>
    </row>
    <row r="77" spans="1:33" ht="15" hidden="1" customHeight="1">
      <c r="A77"/>
      <c r="B77"/>
      <c r="C77"/>
      <c r="D77"/>
      <c r="E77"/>
      <c r="F77"/>
      <c r="G77"/>
      <c r="H77"/>
      <c r="I77"/>
      <c r="J77"/>
      <c r="K77"/>
      <c r="L77"/>
      <c r="M77"/>
      <c r="N77"/>
      <c r="O77"/>
      <c r="P77"/>
      <c r="Q77"/>
      <c r="R77"/>
      <c r="S77"/>
      <c r="T77"/>
      <c r="U77"/>
      <c r="V77"/>
      <c r="W77"/>
      <c r="X77"/>
      <c r="Y77"/>
      <c r="Z77"/>
      <c r="AA77" s="533"/>
      <c r="AB77"/>
      <c r="AC77"/>
      <c r="AD77"/>
      <c r="AE77"/>
      <c r="AF77"/>
      <c r="AG77"/>
    </row>
    <row r="78" spans="1:33" ht="15" hidden="1" customHeight="1">
      <c r="A78"/>
      <c r="B78"/>
      <c r="C78"/>
      <c r="D78"/>
      <c r="E78"/>
      <c r="F78"/>
      <c r="G78"/>
      <c r="H78"/>
      <c r="I78"/>
      <c r="J78"/>
      <c r="K78"/>
      <c r="L78"/>
      <c r="M78"/>
      <c r="N78"/>
      <c r="O78"/>
      <c r="P78"/>
      <c r="Q78"/>
      <c r="R78"/>
      <c r="S78"/>
      <c r="T78"/>
      <c r="U78"/>
      <c r="V78"/>
      <c r="W78"/>
      <c r="X78"/>
      <c r="Y78"/>
      <c r="Z78"/>
      <c r="AA78" s="533"/>
      <c r="AB78"/>
      <c r="AC78"/>
      <c r="AD78"/>
      <c r="AE78"/>
      <c r="AF78"/>
      <c r="AG78"/>
    </row>
    <row r="79" spans="1:33" ht="15" hidden="1" customHeight="1">
      <c r="A79"/>
      <c r="B79"/>
      <c r="C79"/>
      <c r="D79"/>
      <c r="E79"/>
      <c r="F79"/>
      <c r="G79"/>
      <c r="H79"/>
      <c r="I79"/>
      <c r="J79"/>
      <c r="K79"/>
      <c r="L79"/>
      <c r="M79"/>
      <c r="N79"/>
      <c r="O79"/>
      <c r="P79"/>
      <c r="Q79"/>
      <c r="R79"/>
      <c r="S79"/>
      <c r="T79"/>
      <c r="U79"/>
      <c r="V79"/>
      <c r="W79"/>
      <c r="X79"/>
      <c r="Y79"/>
      <c r="Z79"/>
      <c r="AA79" s="533"/>
      <c r="AB79"/>
      <c r="AC79"/>
      <c r="AD79"/>
      <c r="AE79"/>
      <c r="AF79"/>
      <c r="AG79"/>
    </row>
  </sheetData>
  <mergeCells count="18">
    <mergeCell ref="AG10:AG12"/>
    <mergeCell ref="I10:J11"/>
    <mergeCell ref="L10:M11"/>
    <mergeCell ref="O10:P11"/>
    <mergeCell ref="R10:R12"/>
    <mergeCell ref="X10:X12"/>
    <mergeCell ref="Y10:Y12"/>
    <mergeCell ref="S10:S12"/>
    <mergeCell ref="T10:T12"/>
    <mergeCell ref="U10:U12"/>
    <mergeCell ref="V10:V12"/>
    <mergeCell ref="W10:W12"/>
    <mergeCell ref="Z10:Z12"/>
    <mergeCell ref="C42:F46"/>
    <mergeCell ref="AC10:AC12"/>
    <mergeCell ref="H10:H12"/>
    <mergeCell ref="AE10:AE12"/>
    <mergeCell ref="AA10:AA12"/>
  </mergeCells>
  <conditionalFormatting sqref="H3">
    <cfRule type="cellIs" dxfId="137" priority="63" stopIfTrue="1" operator="greaterThan">
      <formula>0</formula>
    </cfRule>
    <cfRule type="cellIs" dxfId="136" priority="64" stopIfTrue="1" operator="lessThan">
      <formula>1</formula>
    </cfRule>
  </conditionalFormatting>
  <conditionalFormatting sqref="H14">
    <cfRule type="cellIs" dxfId="135" priority="11" stopIfTrue="1" operator="greaterThan">
      <formula>0</formula>
    </cfRule>
    <cfRule type="cellIs" dxfId="134" priority="12" stopIfTrue="1" operator="lessThan">
      <formula>1</formula>
    </cfRule>
  </conditionalFormatting>
  <conditionalFormatting sqref="H17:H20">
    <cfRule type="cellIs" dxfId="133" priority="9" stopIfTrue="1" operator="greaterThan">
      <formula>0</formula>
    </cfRule>
    <cfRule type="cellIs" dxfId="132" priority="10" stopIfTrue="1" operator="lessThan">
      <formula>1</formula>
    </cfRule>
  </conditionalFormatting>
  <conditionalFormatting sqref="H23">
    <cfRule type="cellIs" dxfId="131" priority="7" stopIfTrue="1" operator="greaterThan">
      <formula>0</formula>
    </cfRule>
    <cfRule type="cellIs" dxfId="130" priority="8" stopIfTrue="1" operator="lessThan">
      <formula>1</formula>
    </cfRule>
  </conditionalFormatting>
  <conditionalFormatting sqref="H26:H29">
    <cfRule type="cellIs" dxfId="129" priority="5" stopIfTrue="1" operator="greaterThan">
      <formula>0</formula>
    </cfRule>
    <cfRule type="cellIs" dxfId="128" priority="6" stopIfTrue="1" operator="lessThan">
      <formula>1</formula>
    </cfRule>
  </conditionalFormatting>
  <conditionalFormatting sqref="H32:H35">
    <cfRule type="cellIs" dxfId="127" priority="3" stopIfTrue="1" operator="greaterThan">
      <formula>0</formula>
    </cfRule>
    <cfRule type="cellIs" dxfId="126" priority="4" stopIfTrue="1" operator="lessThan">
      <formula>1</formula>
    </cfRule>
  </conditionalFormatting>
  <conditionalFormatting sqref="H37:H39">
    <cfRule type="cellIs" dxfId="125" priority="1" stopIfTrue="1" operator="greaterThan">
      <formula>0</formula>
    </cfRule>
    <cfRule type="cellIs" dxfId="124" priority="2" stopIfTrue="1" operator="lessThan">
      <formula>1</formula>
    </cfRule>
  </conditionalFormatting>
  <dataValidations count="1">
    <dataValidation type="list" allowBlank="1" showInputMessage="1" showErrorMessage="1" sqref="J26:J29 J23 J17:J20 M17:M20 M23 M26:M29 AC14 P17:P20 AC17:AC20 P23 AC23 P26:P29 AC26:AC29 P14 J14 M14 P32:P39 AC32:AC39 M32:M39 J32:J39" xr:uid="{03A01675-9F33-4EED-BE0D-C5A8354EB8FC}">
      <formula1>Confidence_grade</formula1>
    </dataValidation>
  </dataValidations>
  <pageMargins left="0.23622047244094491" right="0.23622047244094491" top="0.74803149606299213" bottom="0.74803149606299213" header="0.31496062992125984" footer="0.31496062992125984"/>
  <pageSetup paperSize="9" scale="68" fitToWidth="0" orientation="landscape" r:id="rId1"/>
  <headerFooter>
    <oddHeader>&amp;LDepartment of Internal Affairs - Three Waters Reform Programme - Request for Information Template Workbook I</oddHeader>
    <oddFooter>&amp;LPage &amp;P</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948C64-5C3E-45FE-ABAE-4BE092B11E7F}">
  <sheetPr>
    <tabColor rgb="FF55EBF7"/>
    <pageSetUpPr fitToPage="1"/>
  </sheetPr>
  <dimension ref="A1:XEC79"/>
  <sheetViews>
    <sheetView showGridLines="0" zoomScale="80" zoomScaleNormal="80" workbookViewId="0">
      <pane xSplit="8" ySplit="12" topLeftCell="I13" activePane="bottomRight" state="frozen"/>
      <selection activeCell="F20" sqref="F20"/>
      <selection pane="topRight" activeCell="F20" sqref="F20"/>
      <selection pane="bottomLeft" activeCell="F20" sqref="F20"/>
      <selection pane="bottomRight" activeCell="F20" sqref="F20"/>
    </sheetView>
  </sheetViews>
  <sheetFormatPr defaultColWidth="0" defaultRowHeight="0" customHeight="1" zeroHeight="1"/>
  <cols>
    <col min="1" max="1" width="2.453125" style="418" customWidth="1"/>
    <col min="2" max="2" width="6.453125" style="418" customWidth="1"/>
    <col min="3" max="3" width="17" style="418" customWidth="1"/>
    <col min="4" max="4" width="65.453125" style="418" bestFit="1" customWidth="1"/>
    <col min="5" max="5" width="9.453125" style="418" customWidth="1"/>
    <col min="6" max="6" width="8.54296875" style="418" customWidth="1"/>
    <col min="7" max="7" width="8.54296875" style="419" customWidth="1"/>
    <col min="8" max="8" width="19" style="66" bestFit="1" customWidth="1"/>
    <col min="9" max="9" width="13.54296875" style="418" customWidth="1"/>
    <col min="10" max="11" width="5.54296875" style="418" customWidth="1"/>
    <col min="12" max="12" width="13.54296875" style="418" customWidth="1"/>
    <col min="13" max="13" width="5.54296875" style="418" customWidth="1"/>
    <col min="14" max="14" width="5.54296875" style="419" customWidth="1"/>
    <col min="15" max="15" width="13.54296875" style="418" customWidth="1"/>
    <col min="16" max="17" width="5.54296875" style="418" customWidth="1"/>
    <col min="18" max="18" width="16.54296875" style="419" customWidth="1"/>
    <col min="19" max="19" width="16.54296875" style="104" customWidth="1"/>
    <col min="20" max="26" width="16.54296875" style="418" customWidth="1"/>
    <col min="27" max="27" width="16.54296875" style="32" customWidth="1"/>
    <col min="28" max="30" width="5.54296875" style="418" customWidth="1"/>
    <col min="31" max="31" width="15.453125" style="418" customWidth="1"/>
    <col min="32" max="32" width="5.54296875" style="418" customWidth="1"/>
    <col min="33" max="33" width="49.453125" style="418" customWidth="1"/>
    <col min="34" max="35" width="5.54296875" hidden="1"/>
    <col min="36" max="16346" width="9.453125" hidden="1"/>
    <col min="16358" max="16384" width="9.453125" hidden="1"/>
  </cols>
  <sheetData>
    <row r="1" spans="1:33" ht="28.4" customHeight="1">
      <c r="B1" s="382" t="str">
        <f>'Key information'!$B$6</f>
        <v>Three Waters Reform Programme: Request for Information Workbook I</v>
      </c>
      <c r="C1" s="421"/>
      <c r="D1" s="421"/>
      <c r="E1" s="186"/>
      <c r="F1" s="186"/>
      <c r="G1" s="186"/>
      <c r="H1" s="384"/>
      <c r="I1" s="186"/>
      <c r="J1" s="186"/>
      <c r="K1" s="186"/>
      <c r="L1" s="186"/>
      <c r="M1" s="186"/>
      <c r="N1" s="186"/>
      <c r="O1" s="186"/>
      <c r="P1" s="186"/>
      <c r="Q1" s="186"/>
      <c r="R1" s="186"/>
      <c r="S1" s="186"/>
      <c r="T1" s="186"/>
      <c r="U1" s="186"/>
      <c r="V1" s="186"/>
      <c r="W1" s="186"/>
      <c r="X1" s="186"/>
      <c r="Y1" s="186"/>
      <c r="Z1" s="186"/>
      <c r="AA1" s="536"/>
      <c r="AB1" s="186"/>
      <c r="AC1" s="186"/>
      <c r="AD1" s="186"/>
      <c r="AE1" s="186"/>
      <c r="AF1" s="186"/>
      <c r="AG1" s="187"/>
    </row>
    <row r="2" spans="1:33" ht="20">
      <c r="B2" s="37"/>
      <c r="C2" s="163"/>
      <c r="D2" s="116"/>
      <c r="E2" s="430"/>
      <c r="F2" s="430"/>
      <c r="G2" s="430"/>
      <c r="H2" s="430"/>
      <c r="I2" s="430"/>
      <c r="J2" s="430"/>
      <c r="K2" s="430"/>
      <c r="L2" s="430"/>
      <c r="M2" s="430"/>
      <c r="N2" s="430"/>
      <c r="O2" s="430"/>
      <c r="P2" s="430"/>
      <c r="Q2" s="430"/>
      <c r="R2" s="430"/>
      <c r="S2" s="430"/>
      <c r="T2" s="430"/>
      <c r="U2" s="430"/>
      <c r="V2" s="430"/>
      <c r="W2" s="430"/>
      <c r="X2" s="430"/>
      <c r="Y2" s="430"/>
      <c r="Z2" s="430"/>
      <c r="AB2" s="430"/>
      <c r="AC2" s="430"/>
      <c r="AD2" s="430"/>
      <c r="AE2" s="430"/>
      <c r="AF2" s="430"/>
      <c r="AG2" s="117"/>
    </row>
    <row r="3" spans="1:33" ht="14.5">
      <c r="A3" s="422"/>
      <c r="B3" s="320" t="s">
        <v>495</v>
      </c>
      <c r="C3" s="166"/>
      <c r="D3" s="321">
        <f>'Key information'!$E$8</f>
        <v>0</v>
      </c>
      <c r="E3" s="166"/>
      <c r="F3" s="118"/>
      <c r="G3" s="338" t="s">
        <v>100</v>
      </c>
      <c r="H3" s="441">
        <f>SUM(H14:H39)</f>
        <v>17</v>
      </c>
      <c r="I3" s="118"/>
      <c r="J3" s="118"/>
      <c r="K3" s="118"/>
      <c r="L3" s="118"/>
      <c r="M3" s="118"/>
      <c r="N3" s="429"/>
      <c r="O3" s="189"/>
      <c r="P3" s="430"/>
      <c r="Q3" s="166"/>
      <c r="R3" s="166"/>
      <c r="S3" s="73"/>
      <c r="T3" s="166"/>
      <c r="U3" s="166"/>
      <c r="V3" s="166"/>
      <c r="W3" s="166"/>
      <c r="X3" s="166"/>
      <c r="Y3" s="166"/>
      <c r="Z3" s="166"/>
      <c r="AA3" s="369"/>
      <c r="AB3" s="166"/>
      <c r="AC3" s="166"/>
      <c r="AD3" s="166"/>
      <c r="AE3" s="166"/>
      <c r="AF3" s="166"/>
      <c r="AG3" s="167"/>
    </row>
    <row r="4" spans="1:33" ht="14.5">
      <c r="B4" s="448"/>
      <c r="C4" s="190"/>
      <c r="D4" s="191"/>
      <c r="E4" s="439"/>
      <c r="F4" s="439"/>
      <c r="G4" s="439"/>
      <c r="H4" s="439"/>
      <c r="I4" s="439"/>
      <c r="J4" s="439"/>
      <c r="K4" s="439"/>
      <c r="L4" s="439"/>
      <c r="M4" s="439"/>
      <c r="N4" s="42"/>
      <c r="O4" s="43"/>
      <c r="P4" s="43"/>
      <c r="Q4" s="199"/>
      <c r="R4" s="199"/>
      <c r="S4" s="193"/>
      <c r="T4" s="42"/>
      <c r="U4" s="42"/>
      <c r="V4" s="42"/>
      <c r="W4" s="42"/>
      <c r="X4" s="42"/>
      <c r="Y4" s="42"/>
      <c r="Z4" s="42"/>
      <c r="AA4" s="537"/>
      <c r="AB4" s="42"/>
      <c r="AC4" s="42"/>
      <c r="AD4" s="42"/>
      <c r="AE4" s="42"/>
      <c r="AF4" s="42"/>
      <c r="AG4" s="168"/>
    </row>
    <row r="5" spans="1:33" ht="14.5">
      <c r="C5" s="32"/>
      <c r="H5" s="419"/>
      <c r="S5" s="457"/>
      <c r="T5" s="419"/>
    </row>
    <row r="6" spans="1:33" ht="15" thickBot="1">
      <c r="B6" s="44"/>
      <c r="C6" s="45"/>
      <c r="D6" s="423"/>
      <c r="E6" s="423"/>
      <c r="F6" s="423"/>
      <c r="G6" s="423"/>
      <c r="H6" s="423"/>
      <c r="I6" s="423"/>
      <c r="J6" s="423"/>
      <c r="K6" s="423"/>
      <c r="L6" s="423"/>
      <c r="M6" s="423"/>
      <c r="N6" s="47"/>
      <c r="O6" s="423"/>
      <c r="P6" s="423"/>
      <c r="Q6" s="200"/>
      <c r="R6" s="200"/>
      <c r="S6" s="105"/>
      <c r="T6" s="423"/>
      <c r="U6" s="423"/>
      <c r="V6" s="423"/>
      <c r="W6" s="423"/>
      <c r="X6" s="423"/>
      <c r="Y6" s="423"/>
      <c r="Z6" s="423"/>
      <c r="AA6" s="146"/>
      <c r="AB6" s="423"/>
      <c r="AC6" s="423"/>
      <c r="AD6" s="423"/>
      <c r="AE6" s="423"/>
      <c r="AF6" s="423"/>
      <c r="AG6" s="131"/>
    </row>
    <row r="7" spans="1:33" ht="14.5">
      <c r="B7" s="48"/>
      <c r="C7" s="86" t="s">
        <v>722</v>
      </c>
      <c r="D7" s="87"/>
      <c r="E7" s="430"/>
      <c r="F7" s="430"/>
      <c r="G7" s="429"/>
      <c r="H7" s="430"/>
      <c r="I7" s="430"/>
      <c r="J7" s="430"/>
      <c r="K7" s="430"/>
      <c r="L7" s="430"/>
      <c r="M7" s="430"/>
      <c r="N7" s="429"/>
      <c r="O7" s="430"/>
      <c r="P7" s="430"/>
      <c r="Q7" s="166"/>
      <c r="R7" s="166"/>
      <c r="S7" s="124"/>
      <c r="T7" s="430"/>
      <c r="U7" s="430"/>
      <c r="V7" s="430"/>
      <c r="W7" s="430"/>
      <c r="X7" s="430"/>
      <c r="Y7" s="430"/>
      <c r="Z7" s="430"/>
      <c r="AB7" s="430"/>
      <c r="AC7" s="430"/>
      <c r="AD7" s="430"/>
      <c r="AE7" s="430"/>
      <c r="AF7" s="430"/>
      <c r="AG7" s="117"/>
    </row>
    <row r="8" spans="1:33" ht="15" thickBot="1">
      <c r="B8" s="48"/>
      <c r="C8" s="88" t="s">
        <v>689</v>
      </c>
      <c r="D8" s="89"/>
      <c r="E8" s="430"/>
      <c r="F8" s="430"/>
      <c r="G8" s="429"/>
      <c r="H8" s="430"/>
      <c r="I8" s="430"/>
      <c r="J8" s="430"/>
      <c r="K8" s="430"/>
      <c r="L8" s="430"/>
      <c r="M8" s="430"/>
      <c r="N8" s="429"/>
      <c r="O8" s="430"/>
      <c r="P8" s="430"/>
      <c r="Q8" s="166"/>
      <c r="R8" s="166"/>
      <c r="S8" s="124"/>
      <c r="T8" s="430"/>
      <c r="U8" s="430"/>
      <c r="V8" s="430"/>
      <c r="W8" s="430"/>
      <c r="X8" s="430"/>
      <c r="Y8" s="430"/>
      <c r="Z8" s="430"/>
      <c r="AB8" s="430"/>
      <c r="AC8" s="430"/>
      <c r="AD8" s="430"/>
      <c r="AE8" s="430"/>
      <c r="AF8" s="430"/>
      <c r="AG8" s="117"/>
    </row>
    <row r="9" spans="1:33" ht="17.5" thickBot="1">
      <c r="B9" s="48"/>
      <c r="C9" s="430"/>
      <c r="D9" s="430"/>
      <c r="E9" s="430"/>
      <c r="F9" s="430"/>
      <c r="G9" s="429"/>
      <c r="H9" s="430"/>
      <c r="I9" s="430"/>
      <c r="J9" s="430"/>
      <c r="K9" s="430"/>
      <c r="L9" s="430"/>
      <c r="M9" s="430"/>
      <c r="N9" s="429"/>
      <c r="O9" s="430"/>
      <c r="P9" s="430"/>
      <c r="Q9" s="166"/>
      <c r="R9" s="166"/>
      <c r="S9" s="124"/>
      <c r="T9" s="430"/>
      <c r="U9" s="430"/>
      <c r="V9" s="430"/>
      <c r="W9" s="430"/>
      <c r="X9" s="430"/>
      <c r="Y9" s="430"/>
      <c r="Z9" s="430"/>
      <c r="AB9" s="430"/>
      <c r="AC9" s="334" t="s">
        <v>836</v>
      </c>
      <c r="AD9" s="430"/>
      <c r="AE9" s="430"/>
      <c r="AF9" s="430"/>
      <c r="AG9" s="117"/>
    </row>
    <row r="10" spans="1:33" ht="21" customHeight="1">
      <c r="B10" s="48"/>
      <c r="C10" s="86" t="s">
        <v>101</v>
      </c>
      <c r="D10" s="95" t="s">
        <v>32</v>
      </c>
      <c r="E10" s="95" t="s">
        <v>102</v>
      </c>
      <c r="F10" s="91" t="s">
        <v>103</v>
      </c>
      <c r="H10" s="602" t="s">
        <v>104</v>
      </c>
      <c r="I10" s="605">
        <v>43646</v>
      </c>
      <c r="J10" s="606"/>
      <c r="L10" s="605">
        <v>44012</v>
      </c>
      <c r="M10" s="606"/>
      <c r="N10" s="418"/>
      <c r="O10" s="594" t="s">
        <v>8</v>
      </c>
      <c r="P10" s="595"/>
      <c r="R10" s="567" t="s">
        <v>132</v>
      </c>
      <c r="S10" s="567" t="s">
        <v>118</v>
      </c>
      <c r="T10" s="567" t="s">
        <v>119</v>
      </c>
      <c r="U10" s="567" t="s">
        <v>120</v>
      </c>
      <c r="V10" s="567" t="s">
        <v>121</v>
      </c>
      <c r="W10" s="567" t="s">
        <v>122</v>
      </c>
      <c r="X10" s="567" t="s">
        <v>123</v>
      </c>
      <c r="Y10" s="567" t="s">
        <v>124</v>
      </c>
      <c r="Z10" s="567" t="s">
        <v>125</v>
      </c>
      <c r="AA10" s="567" t="s">
        <v>835</v>
      </c>
      <c r="AC10" s="576" t="s">
        <v>112</v>
      </c>
      <c r="AD10" s="419"/>
      <c r="AE10" s="570" t="s">
        <v>105</v>
      </c>
      <c r="AF10" s="424"/>
      <c r="AG10" s="573" t="s">
        <v>106</v>
      </c>
    </row>
    <row r="11" spans="1:33" ht="14.5">
      <c r="B11" s="48"/>
      <c r="C11" s="126" t="s">
        <v>107</v>
      </c>
      <c r="D11" s="94"/>
      <c r="E11" s="94"/>
      <c r="F11" s="92" t="s">
        <v>108</v>
      </c>
      <c r="H11" s="603"/>
      <c r="I11" s="607"/>
      <c r="J11" s="608"/>
      <c r="L11" s="607"/>
      <c r="M11" s="608"/>
      <c r="N11" s="418"/>
      <c r="O11" s="596"/>
      <c r="P11" s="597"/>
      <c r="R11" s="568"/>
      <c r="S11" s="568"/>
      <c r="T11" s="568"/>
      <c r="U11" s="568"/>
      <c r="V11" s="568"/>
      <c r="W11" s="568"/>
      <c r="X11" s="568"/>
      <c r="Y11" s="568"/>
      <c r="Z11" s="568"/>
      <c r="AA11" s="568"/>
      <c r="AC11" s="577"/>
      <c r="AD11" s="419"/>
      <c r="AE11" s="571"/>
      <c r="AF11" s="424"/>
      <c r="AG11" s="574"/>
    </row>
    <row r="12" spans="1:33" ht="13.65" customHeight="1" thickBot="1">
      <c r="B12" s="48"/>
      <c r="C12" s="88"/>
      <c r="D12" s="96"/>
      <c r="E12" s="96"/>
      <c r="F12" s="93"/>
      <c r="H12" s="604"/>
      <c r="I12" s="98"/>
      <c r="J12" s="456" t="s">
        <v>112</v>
      </c>
      <c r="L12" s="98"/>
      <c r="M12" s="456" t="s">
        <v>112</v>
      </c>
      <c r="N12" s="418"/>
      <c r="O12" s="98"/>
      <c r="P12" s="456" t="s">
        <v>112</v>
      </c>
      <c r="R12" s="569"/>
      <c r="S12" s="569"/>
      <c r="T12" s="569"/>
      <c r="U12" s="569"/>
      <c r="V12" s="569"/>
      <c r="W12" s="569"/>
      <c r="X12" s="569"/>
      <c r="Y12" s="569"/>
      <c r="Z12" s="569"/>
      <c r="AA12" s="569"/>
      <c r="AC12" s="578"/>
      <c r="AD12" s="419"/>
      <c r="AE12" s="572"/>
      <c r="AF12" s="425"/>
      <c r="AG12" s="575"/>
    </row>
    <row r="13" spans="1:33" ht="14.5">
      <c r="B13" s="48"/>
      <c r="C13" s="430"/>
      <c r="D13" s="430"/>
      <c r="E13" s="430"/>
      <c r="F13" s="430"/>
      <c r="G13" s="429"/>
      <c r="H13" s="430"/>
      <c r="I13" s="430"/>
      <c r="J13" s="430"/>
      <c r="K13" s="430"/>
      <c r="L13" s="430"/>
      <c r="M13" s="430"/>
      <c r="N13" s="429"/>
      <c r="O13" s="430"/>
      <c r="P13" s="430"/>
      <c r="Q13" s="430"/>
      <c r="R13" s="430"/>
      <c r="S13" s="430"/>
      <c r="T13" s="430"/>
      <c r="U13" s="430"/>
      <c r="V13" s="430"/>
      <c r="W13" s="430"/>
      <c r="X13" s="430"/>
      <c r="Y13" s="430"/>
      <c r="Z13" s="430"/>
      <c r="AB13" s="430"/>
      <c r="AC13" s="430"/>
      <c r="AD13" s="430"/>
      <c r="AE13" s="430"/>
      <c r="AF13" s="430"/>
      <c r="AG13" s="117"/>
    </row>
    <row r="14" spans="1:33" ht="14.5">
      <c r="B14" s="436">
        <f>IF(C14="","",COUNTIF($C14:C$14,"&lt;&gt;""")-COUNTBLANK($C14:C$14))</f>
        <v>1</v>
      </c>
      <c r="C14" s="427" t="s">
        <v>583</v>
      </c>
      <c r="D14" s="416" t="s">
        <v>326</v>
      </c>
      <c r="E14" s="433" t="s">
        <v>128</v>
      </c>
      <c r="F14" s="428" t="s">
        <v>115</v>
      </c>
      <c r="G14" s="429"/>
      <c r="H14" s="442">
        <f>IF(AND(I14&lt;&gt;"",J14&lt;&gt;"",L14&lt;&gt;"",M14&lt;&gt;"",O14&lt;&gt;"",P14&lt;&gt;"",AG14&lt;&gt;"",R14&lt;&gt;"",S14&lt;&gt;"",T14&lt;&gt;"",U14&lt;&gt;"",V14&lt;&gt;"",W14&lt;&gt;"",X14&lt;&gt;"",Y14&lt;&gt;"",Z14&lt;&gt;"",,AA14&lt;&gt;"",AC14&lt;&gt;""),0,1)</f>
        <v>1</v>
      </c>
      <c r="I14" s="81">
        <f>F8a!I31</f>
        <v>0</v>
      </c>
      <c r="J14" s="434"/>
      <c r="K14" s="430"/>
      <c r="L14" s="81">
        <f>F8a!L31</f>
        <v>0</v>
      </c>
      <c r="M14" s="434"/>
      <c r="N14" s="430"/>
      <c r="O14" s="81">
        <f>F8a!O31</f>
        <v>0</v>
      </c>
      <c r="P14" s="434"/>
      <c r="Q14" s="430"/>
      <c r="R14" s="81">
        <f>F8a!R31</f>
        <v>0</v>
      </c>
      <c r="S14" s="81">
        <f>F8a!S31</f>
        <v>0</v>
      </c>
      <c r="T14" s="81">
        <f>F8a!T31</f>
        <v>0</v>
      </c>
      <c r="U14" s="81">
        <f>F8a!U31</f>
        <v>0</v>
      </c>
      <c r="V14" s="81">
        <f>F8a!V31</f>
        <v>0</v>
      </c>
      <c r="W14" s="81">
        <f>F8a!W31</f>
        <v>0</v>
      </c>
      <c r="X14" s="81">
        <f>F8a!X31</f>
        <v>0</v>
      </c>
      <c r="Y14" s="81">
        <f>F8a!Y31</f>
        <v>0</v>
      </c>
      <c r="Z14" s="81">
        <f>F8a!Z31</f>
        <v>0</v>
      </c>
      <c r="AA14" s="538">
        <f>F8a!AB31</f>
        <v>0</v>
      </c>
      <c r="AC14" s="434"/>
      <c r="AD14" s="171"/>
      <c r="AE14" s="458"/>
      <c r="AF14" s="429"/>
      <c r="AG14" s="74"/>
    </row>
    <row r="15" spans="1:33" ht="14.5">
      <c r="B15" s="436" t="str">
        <f>IF(C15="","",COUNTIF($C$14:C15,"&lt;&gt;""")-COUNTBLANK($C$14:C15))</f>
        <v/>
      </c>
      <c r="C15" s="430"/>
      <c r="D15" s="430"/>
      <c r="E15" s="430"/>
      <c r="F15" s="430"/>
      <c r="G15" s="430"/>
      <c r="H15" s="430"/>
      <c r="I15" s="170"/>
      <c r="J15" s="170"/>
      <c r="K15" s="170"/>
      <c r="L15" s="170"/>
      <c r="M15" s="170"/>
      <c r="N15" s="170"/>
      <c r="O15" s="170"/>
      <c r="P15" s="170"/>
      <c r="Q15" s="170"/>
      <c r="R15" s="170"/>
      <c r="S15" s="170"/>
      <c r="T15" s="170"/>
      <c r="U15" s="170"/>
      <c r="V15" s="170"/>
      <c r="W15" s="170"/>
      <c r="X15" s="170"/>
      <c r="Y15" s="170"/>
      <c r="Z15" s="170"/>
      <c r="AC15" s="170"/>
      <c r="AD15" s="170"/>
      <c r="AE15" s="430"/>
      <c r="AF15" s="430"/>
      <c r="AG15" s="117"/>
    </row>
    <row r="16" spans="1:33" ht="16">
      <c r="B16" s="436" t="str">
        <f>IF(C16="","",COUNTIF($C$14:C16,"&lt;&gt;""")-COUNTBLANK($C$14:C16))</f>
        <v/>
      </c>
      <c r="C16" s="427"/>
      <c r="D16" s="416" t="s">
        <v>784</v>
      </c>
      <c r="E16" s="416"/>
      <c r="F16" s="427"/>
      <c r="G16" s="429"/>
      <c r="H16" s="430"/>
      <c r="I16" s="171"/>
      <c r="J16" s="171"/>
      <c r="K16" s="171"/>
      <c r="L16" s="171"/>
      <c r="M16" s="171"/>
      <c r="N16" s="171"/>
      <c r="O16" s="171"/>
      <c r="P16" s="171"/>
      <c r="Q16" s="171"/>
      <c r="R16" s="171"/>
      <c r="S16" s="171"/>
      <c r="T16" s="171"/>
      <c r="U16" s="171"/>
      <c r="V16" s="171"/>
      <c r="W16" s="171"/>
      <c r="X16" s="171"/>
      <c r="Y16" s="171"/>
      <c r="Z16" s="90"/>
      <c r="AA16" s="539"/>
      <c r="AC16" s="171"/>
      <c r="AD16" s="171"/>
      <c r="AE16" s="429"/>
      <c r="AF16" s="429"/>
      <c r="AG16" s="385"/>
    </row>
    <row r="17" spans="2:33" ht="14.5">
      <c r="B17" s="436">
        <f>IF(C17="","",COUNTIF($C$14:C17,"&lt;&gt;""")-COUNTBLANK($C$14:C17))</f>
        <v>2</v>
      </c>
      <c r="C17" s="427" t="s">
        <v>584</v>
      </c>
      <c r="D17" s="427" t="s">
        <v>148</v>
      </c>
      <c r="E17" s="433" t="s">
        <v>128</v>
      </c>
      <c r="F17" s="428" t="s">
        <v>109</v>
      </c>
      <c r="G17" s="429"/>
      <c r="H17" s="442">
        <f>IF(AND(I17&lt;&gt;"",J17&lt;&gt;"",L17&lt;&gt;"",M17&lt;&gt;"",O17&lt;&gt;"",P17&lt;&gt;"",AG17&lt;&gt;"",R17&lt;&gt;"",S17&lt;&gt;"",T17&lt;&gt;"",U17&lt;&gt;"",V17&lt;&gt;"",W17&lt;&gt;"",X17&lt;&gt;"",Y17&lt;&gt;"",Z17&lt;&gt;"",,AA17&lt;&gt;"",AC17&lt;&gt;""),0,1)</f>
        <v>1</v>
      </c>
      <c r="I17" s="74"/>
      <c r="J17" s="434"/>
      <c r="K17" s="171"/>
      <c r="L17" s="74"/>
      <c r="M17" s="434"/>
      <c r="N17" s="171"/>
      <c r="O17" s="74"/>
      <c r="P17" s="434"/>
      <c r="Q17" s="171"/>
      <c r="R17" s="74"/>
      <c r="S17" s="74"/>
      <c r="T17" s="74"/>
      <c r="U17" s="74"/>
      <c r="V17" s="74"/>
      <c r="W17" s="74"/>
      <c r="X17" s="74"/>
      <c r="Y17" s="74"/>
      <c r="Z17" s="74"/>
      <c r="AA17" s="484"/>
      <c r="AC17" s="434"/>
      <c r="AD17" s="171"/>
      <c r="AE17" s="458"/>
      <c r="AF17" s="429"/>
      <c r="AG17" s="74"/>
    </row>
    <row r="18" spans="2:33" ht="14.5">
      <c r="B18" s="436">
        <f>IF(C18="","",COUNTIF($C$14:C18,"&lt;&gt;""")-COUNTBLANK($C$14:C18))</f>
        <v>3</v>
      </c>
      <c r="C18" s="427" t="s">
        <v>585</v>
      </c>
      <c r="D18" s="427" t="s">
        <v>150</v>
      </c>
      <c r="E18" s="433" t="s">
        <v>128</v>
      </c>
      <c r="F18" s="428" t="s">
        <v>109</v>
      </c>
      <c r="G18" s="429"/>
      <c r="H18" s="442">
        <f>IF(AND(I18&lt;&gt;"",J18&lt;&gt;"",L18&lt;&gt;"",M18&lt;&gt;"",O18&lt;&gt;"",P18&lt;&gt;"",AG18&lt;&gt;"",R18&lt;&gt;"",S18&lt;&gt;"",T18&lt;&gt;"",U18&lt;&gt;"",V18&lt;&gt;"",W18&lt;&gt;"",X18&lt;&gt;"",Y18&lt;&gt;"",Z18&lt;&gt;"",,AA18&lt;&gt;"",AC18&lt;&gt;""),0,1)</f>
        <v>1</v>
      </c>
      <c r="I18" s="74"/>
      <c r="J18" s="434"/>
      <c r="K18" s="171"/>
      <c r="L18" s="74"/>
      <c r="M18" s="434"/>
      <c r="N18" s="171"/>
      <c r="O18" s="74"/>
      <c r="P18" s="434"/>
      <c r="Q18" s="171"/>
      <c r="R18" s="74"/>
      <c r="S18" s="74"/>
      <c r="T18" s="74"/>
      <c r="U18" s="74"/>
      <c r="V18" s="74"/>
      <c r="W18" s="74"/>
      <c r="X18" s="74"/>
      <c r="Y18" s="74"/>
      <c r="Z18" s="74"/>
      <c r="AA18" s="484"/>
      <c r="AC18" s="434"/>
      <c r="AD18" s="171"/>
      <c r="AE18" s="458"/>
      <c r="AF18" s="429"/>
      <c r="AG18" s="74"/>
    </row>
    <row r="19" spans="2:33" ht="14.5">
      <c r="B19" s="436">
        <f>IF(C19="","",COUNTIF($C$14:C19,"&lt;&gt;""")-COUNTBLANK($C$14:C19))</f>
        <v>4</v>
      </c>
      <c r="C19" s="427" t="s">
        <v>586</v>
      </c>
      <c r="D19" s="427" t="s">
        <v>152</v>
      </c>
      <c r="E19" s="433" t="s">
        <v>128</v>
      </c>
      <c r="F19" s="428" t="s">
        <v>109</v>
      </c>
      <c r="G19" s="429"/>
      <c r="H19" s="442">
        <f>IF(AND(I19&lt;&gt;"",J19&lt;&gt;"",L19&lt;&gt;"",M19&lt;&gt;"",O19&lt;&gt;"",P19&lt;&gt;"",AG19&lt;&gt;"",R19&lt;&gt;"",S19&lt;&gt;"",T19&lt;&gt;"",U19&lt;&gt;"",V19&lt;&gt;"",W19&lt;&gt;"",X19&lt;&gt;"",Y19&lt;&gt;"",Z19&lt;&gt;"",,AA19&lt;&gt;"",AC19&lt;&gt;""),0,1)</f>
        <v>1</v>
      </c>
      <c r="I19" s="74"/>
      <c r="J19" s="434"/>
      <c r="K19" s="171"/>
      <c r="L19" s="74"/>
      <c r="M19" s="434"/>
      <c r="N19" s="171"/>
      <c r="O19" s="74"/>
      <c r="P19" s="434"/>
      <c r="Q19" s="171"/>
      <c r="R19" s="74"/>
      <c r="S19" s="74"/>
      <c r="T19" s="74"/>
      <c r="U19" s="74"/>
      <c r="V19" s="74"/>
      <c r="W19" s="74"/>
      <c r="X19" s="74"/>
      <c r="Y19" s="74"/>
      <c r="Z19" s="74"/>
      <c r="AA19" s="484"/>
      <c r="AC19" s="434"/>
      <c r="AD19" s="171"/>
      <c r="AE19" s="458"/>
      <c r="AF19" s="429"/>
      <c r="AG19" s="74"/>
    </row>
    <row r="20" spans="2:33" ht="14.5">
      <c r="B20" s="436">
        <f>IF(C20="","",COUNTIF($C$14:C20,"&lt;&gt;""")-COUNTBLANK($C$14:C20))</f>
        <v>5</v>
      </c>
      <c r="C20" s="427" t="s">
        <v>587</v>
      </c>
      <c r="D20" s="427" t="s">
        <v>724</v>
      </c>
      <c r="E20" s="433" t="s">
        <v>128</v>
      </c>
      <c r="F20" s="428" t="s">
        <v>114</v>
      </c>
      <c r="G20" s="429"/>
      <c r="H20" s="442">
        <f>IF(AND(I20&lt;&gt;"",J20&lt;&gt;"",L20&lt;&gt;"",M20&lt;&gt;"",O20&lt;&gt;"",P20&lt;&gt;"",AG20&lt;&gt;"",R20&lt;&gt;"",S20&lt;&gt;"",T20&lt;&gt;"",U20&lt;&gt;"",V20&lt;&gt;"",W20&lt;&gt;"",X20&lt;&gt;"",Y20&lt;&gt;"",Z20&lt;&gt;"",,AA20&lt;&gt;"",AC20&lt;&gt;""),0,1)</f>
        <v>1</v>
      </c>
      <c r="I20" s="353">
        <f>SUM(I17:I19)</f>
        <v>0</v>
      </c>
      <c r="J20" s="434"/>
      <c r="K20" s="430"/>
      <c r="L20" s="353">
        <f>SUM(L17:L19)</f>
        <v>0</v>
      </c>
      <c r="M20" s="434"/>
      <c r="N20" s="430"/>
      <c r="O20" s="353">
        <f>SUM(O17:O19)</f>
        <v>0</v>
      </c>
      <c r="P20" s="434"/>
      <c r="Q20" s="430"/>
      <c r="R20" s="353">
        <f t="shared" ref="R20:Z20" si="0">SUM(R17:R19)</f>
        <v>0</v>
      </c>
      <c r="S20" s="353">
        <f t="shared" si="0"/>
        <v>0</v>
      </c>
      <c r="T20" s="353">
        <f t="shared" si="0"/>
        <v>0</v>
      </c>
      <c r="U20" s="353">
        <f t="shared" si="0"/>
        <v>0</v>
      </c>
      <c r="V20" s="353">
        <f t="shared" si="0"/>
        <v>0</v>
      </c>
      <c r="W20" s="353">
        <f t="shared" si="0"/>
        <v>0</v>
      </c>
      <c r="X20" s="353">
        <f t="shared" si="0"/>
        <v>0</v>
      </c>
      <c r="Y20" s="353">
        <f t="shared" si="0"/>
        <v>0</v>
      </c>
      <c r="Z20" s="353">
        <f t="shared" si="0"/>
        <v>0</v>
      </c>
      <c r="AA20" s="540">
        <f>SUM(AA17:AA19)</f>
        <v>0</v>
      </c>
      <c r="AC20" s="434"/>
      <c r="AD20" s="430"/>
      <c r="AE20" s="458"/>
      <c r="AF20" s="429"/>
      <c r="AG20" s="74"/>
    </row>
    <row r="21" spans="2:33" ht="14.5">
      <c r="B21" s="436" t="str">
        <f>IF(C21="","",COUNTIF($C$14:C21,"&lt;&gt;""")-COUNTBLANK($C$14:C21))</f>
        <v/>
      </c>
      <c r="C21" s="430"/>
      <c r="D21" s="430"/>
      <c r="E21" s="430"/>
      <c r="F21" s="430"/>
      <c r="G21" s="430"/>
      <c r="H21" s="430"/>
      <c r="I21" s="170"/>
      <c r="J21" s="170"/>
      <c r="K21" s="170"/>
      <c r="L21" s="170"/>
      <c r="M21" s="170"/>
      <c r="N21" s="170"/>
      <c r="O21" s="170"/>
      <c r="P21" s="170"/>
      <c r="Q21" s="170"/>
      <c r="R21" s="170"/>
      <c r="S21" s="170"/>
      <c r="T21" s="170"/>
      <c r="U21" s="170"/>
      <c r="V21" s="170"/>
      <c r="W21" s="170"/>
      <c r="X21" s="170"/>
      <c r="Y21" s="170"/>
      <c r="Z21" s="170"/>
      <c r="AC21" s="170"/>
      <c r="AD21" s="170"/>
      <c r="AE21" s="430"/>
      <c r="AF21" s="430"/>
      <c r="AG21" s="117"/>
    </row>
    <row r="22" spans="2:33" ht="14.5">
      <c r="B22" s="436" t="str">
        <f>IF(C22="","",COUNTIF($C$14:C22,"&lt;&gt;""")-COUNTBLANK($C$14:C22))</f>
        <v/>
      </c>
      <c r="C22" s="427"/>
      <c r="D22" s="416" t="s">
        <v>155</v>
      </c>
      <c r="E22" s="416"/>
      <c r="F22" s="427"/>
      <c r="G22" s="429"/>
      <c r="H22" s="430"/>
      <c r="I22" s="171"/>
      <c r="J22" s="171"/>
      <c r="K22" s="171"/>
      <c r="L22" s="171"/>
      <c r="M22" s="171"/>
      <c r="N22" s="171"/>
      <c r="O22" s="171"/>
      <c r="P22" s="171"/>
      <c r="Q22" s="171"/>
      <c r="R22" s="171"/>
      <c r="S22" s="171"/>
      <c r="T22" s="171"/>
      <c r="U22" s="171"/>
      <c r="V22" s="171"/>
      <c r="W22" s="171"/>
      <c r="X22" s="171"/>
      <c r="Y22" s="171"/>
      <c r="Z22" s="171"/>
      <c r="AA22" s="233"/>
      <c r="AC22" s="171"/>
      <c r="AD22" s="171"/>
      <c r="AE22" s="429"/>
      <c r="AF22" s="429"/>
      <c r="AG22" s="385"/>
    </row>
    <row r="23" spans="2:33" ht="14.5">
      <c r="B23" s="436">
        <f>IF(C23="","",COUNTIF($C$14:C23,"&lt;&gt;""")-COUNTBLANK($C$14:C23))</f>
        <v>6</v>
      </c>
      <c r="C23" s="427" t="s">
        <v>588</v>
      </c>
      <c r="D23" s="427" t="s">
        <v>332</v>
      </c>
      <c r="E23" s="433" t="s">
        <v>128</v>
      </c>
      <c r="F23" s="428" t="s">
        <v>109</v>
      </c>
      <c r="G23" s="429"/>
      <c r="H23" s="442">
        <f>IF(AND(I23&lt;&gt;"",J23&lt;&gt;"",L23&lt;&gt;"",M23&lt;&gt;"",O23&lt;&gt;"",P23&lt;&gt;"",AG23&lt;&gt;"",R23&lt;&gt;"",S23&lt;&gt;"",T23&lt;&gt;"",U23&lt;&gt;"",V23&lt;&gt;"",W23&lt;&gt;"",X23&lt;&gt;"",Y23&lt;&gt;"",Z23&lt;&gt;"",,AA23&lt;&gt;"",AC23&lt;&gt;""),0,1)</f>
        <v>1</v>
      </c>
      <c r="I23" s="74"/>
      <c r="J23" s="434"/>
      <c r="K23" s="171"/>
      <c r="L23" s="74"/>
      <c r="M23" s="434"/>
      <c r="N23" s="171"/>
      <c r="O23" s="74"/>
      <c r="P23" s="434"/>
      <c r="Q23" s="171"/>
      <c r="R23" s="74"/>
      <c r="S23" s="74"/>
      <c r="T23" s="74"/>
      <c r="U23" s="74"/>
      <c r="V23" s="74"/>
      <c r="W23" s="74"/>
      <c r="X23" s="74"/>
      <c r="Y23" s="74"/>
      <c r="Z23" s="74"/>
      <c r="AA23" s="484"/>
      <c r="AC23" s="434"/>
      <c r="AD23" s="171"/>
      <c r="AE23" s="458"/>
      <c r="AF23" s="429"/>
      <c r="AG23" s="74"/>
    </row>
    <row r="24" spans="2:33" ht="14.5">
      <c r="B24" s="436" t="str">
        <f>IF(C24="","",COUNTIF($C$14:C24,"&lt;&gt;""")-COUNTBLANK($C$14:C24))</f>
        <v/>
      </c>
      <c r="C24" s="430"/>
      <c r="D24" s="430"/>
      <c r="E24" s="430"/>
      <c r="F24" s="430"/>
      <c r="G24" s="430"/>
      <c r="H24" s="430"/>
      <c r="I24" s="170"/>
      <c r="J24" s="170"/>
      <c r="K24" s="170"/>
      <c r="L24" s="170"/>
      <c r="M24" s="170"/>
      <c r="N24" s="170"/>
      <c r="O24" s="170"/>
      <c r="P24" s="170"/>
      <c r="Q24" s="170"/>
      <c r="R24" s="170"/>
      <c r="S24" s="170"/>
      <c r="T24" s="170"/>
      <c r="U24" s="170"/>
      <c r="V24" s="170"/>
      <c r="W24" s="170"/>
      <c r="X24" s="170"/>
      <c r="Y24" s="170"/>
      <c r="Z24" s="170"/>
      <c r="AC24" s="170"/>
      <c r="AD24" s="170"/>
      <c r="AE24" s="430"/>
      <c r="AF24" s="430"/>
      <c r="AG24" s="117"/>
    </row>
    <row r="25" spans="2:33" ht="14.5">
      <c r="B25" s="436" t="str">
        <f>IF(C25="","",COUNTIF($C$14:C25,"&lt;&gt;""")-COUNTBLANK($C$14:C25))</f>
        <v/>
      </c>
      <c r="C25" s="427"/>
      <c r="D25" s="416" t="s">
        <v>530</v>
      </c>
      <c r="E25" s="416"/>
      <c r="F25" s="427"/>
      <c r="G25" s="429"/>
      <c r="H25" s="430"/>
      <c r="I25" s="171"/>
      <c r="J25" s="171"/>
      <c r="K25" s="171"/>
      <c r="L25" s="171"/>
      <c r="M25" s="171"/>
      <c r="N25" s="171"/>
      <c r="O25" s="171"/>
      <c r="P25" s="171"/>
      <c r="Q25" s="171"/>
      <c r="R25" s="171"/>
      <c r="S25" s="171"/>
      <c r="T25" s="171"/>
      <c r="U25" s="171"/>
      <c r="V25" s="171"/>
      <c r="W25" s="171"/>
      <c r="X25" s="171"/>
      <c r="Y25" s="171"/>
      <c r="Z25" s="171"/>
      <c r="AA25" s="233"/>
      <c r="AC25" s="171"/>
      <c r="AD25" s="171"/>
      <c r="AE25" s="429"/>
      <c r="AF25" s="429"/>
      <c r="AG25" s="385"/>
    </row>
    <row r="26" spans="2:33" ht="14.5">
      <c r="B26" s="436">
        <f>IF(C26="","",COUNTIF($C$14:C26,"&lt;&gt;""")-COUNTBLANK($C$14:C26))</f>
        <v>7</v>
      </c>
      <c r="C26" s="427" t="s">
        <v>589</v>
      </c>
      <c r="D26" s="427" t="s">
        <v>334</v>
      </c>
      <c r="E26" s="433" t="s">
        <v>128</v>
      </c>
      <c r="F26" s="428" t="s">
        <v>109</v>
      </c>
      <c r="G26" s="429"/>
      <c r="H26" s="442">
        <f>IF(AND(I26&lt;&gt;"",J26&lt;&gt;"",L26&lt;&gt;"",M26&lt;&gt;"",O26&lt;&gt;"",P26&lt;&gt;"",AG26&lt;&gt;"",R26&lt;&gt;"",S26&lt;&gt;"",T26&lt;&gt;"",U26&lt;&gt;"",V26&lt;&gt;"",W26&lt;&gt;"",X26&lt;&gt;"",Y26&lt;&gt;"",Z26&lt;&gt;"",,AA26&lt;&gt;"",AC26&lt;&gt;""),0,1)</f>
        <v>1</v>
      </c>
      <c r="I26" s="74"/>
      <c r="J26" s="434"/>
      <c r="K26" s="171"/>
      <c r="L26" s="74"/>
      <c r="M26" s="434"/>
      <c r="N26" s="171"/>
      <c r="O26" s="74"/>
      <c r="P26" s="434"/>
      <c r="Q26" s="171"/>
      <c r="R26" s="74"/>
      <c r="S26" s="74"/>
      <c r="T26" s="74"/>
      <c r="U26" s="74"/>
      <c r="V26" s="74"/>
      <c r="W26" s="74"/>
      <c r="X26" s="74"/>
      <c r="Y26" s="74"/>
      <c r="Z26" s="74"/>
      <c r="AA26" s="484"/>
      <c r="AC26" s="434"/>
      <c r="AD26" s="171"/>
      <c r="AE26" s="458"/>
      <c r="AF26" s="429"/>
      <c r="AG26" s="74"/>
    </row>
    <row r="27" spans="2:33" ht="14.5">
      <c r="B27" s="436">
        <f>IF(C27="","",COUNTIF($C$14:C27,"&lt;&gt;""")-COUNTBLANK($C$14:C27))</f>
        <v>8</v>
      </c>
      <c r="C27" s="427" t="s">
        <v>590</v>
      </c>
      <c r="D27" s="427" t="s">
        <v>336</v>
      </c>
      <c r="E27" s="433" t="s">
        <v>128</v>
      </c>
      <c r="F27" s="428" t="s">
        <v>109</v>
      </c>
      <c r="G27" s="429"/>
      <c r="H27" s="442">
        <f>IF(AND(I27&lt;&gt;"",J27&lt;&gt;"",L27&lt;&gt;"",M27&lt;&gt;"",O27&lt;&gt;"",P27&lt;&gt;"",AG27&lt;&gt;"",R27&lt;&gt;"",S27&lt;&gt;"",T27&lt;&gt;"",U27&lt;&gt;"",V27&lt;&gt;"",W27&lt;&gt;"",X27&lt;&gt;"",Y27&lt;&gt;"",Z27&lt;&gt;"",,AA27&lt;&gt;"",AC27&lt;&gt;""),0,1)</f>
        <v>1</v>
      </c>
      <c r="I27" s="74"/>
      <c r="J27" s="434"/>
      <c r="K27" s="171"/>
      <c r="L27" s="74"/>
      <c r="M27" s="434"/>
      <c r="N27" s="171"/>
      <c r="O27" s="74"/>
      <c r="P27" s="434"/>
      <c r="Q27" s="171"/>
      <c r="R27" s="74"/>
      <c r="S27" s="74"/>
      <c r="T27" s="74"/>
      <c r="U27" s="74"/>
      <c r="V27" s="74"/>
      <c r="W27" s="74"/>
      <c r="X27" s="74"/>
      <c r="Y27" s="74"/>
      <c r="Z27" s="74"/>
      <c r="AA27" s="484"/>
      <c r="AC27" s="434"/>
      <c r="AD27" s="171"/>
      <c r="AE27" s="458"/>
      <c r="AF27" s="429"/>
      <c r="AG27" s="74"/>
    </row>
    <row r="28" spans="2:33" ht="14.5">
      <c r="B28" s="436">
        <f>IF(C28="","",COUNTIF($C$14:C28,"&lt;&gt;""")-COUNTBLANK($C$14:C28))</f>
        <v>9</v>
      </c>
      <c r="C28" s="427" t="s">
        <v>591</v>
      </c>
      <c r="D28" s="427" t="s">
        <v>579</v>
      </c>
      <c r="E28" s="433" t="s">
        <v>128</v>
      </c>
      <c r="F28" s="428" t="s">
        <v>109</v>
      </c>
      <c r="G28" s="429"/>
      <c r="H28" s="442">
        <f>IF(AND(I28&lt;&gt;"",J28&lt;&gt;"",L28&lt;&gt;"",M28&lt;&gt;"",O28&lt;&gt;"",P28&lt;&gt;"",AG28&lt;&gt;"",R28&lt;&gt;"",S28&lt;&gt;"",T28&lt;&gt;"",U28&lt;&gt;"",V28&lt;&gt;"",W28&lt;&gt;"",X28&lt;&gt;"",Y28&lt;&gt;"",Z28&lt;&gt;"",,AA28&lt;&gt;"",AC28&lt;&gt;""),0,1)</f>
        <v>1</v>
      </c>
      <c r="I28" s="74"/>
      <c r="J28" s="434"/>
      <c r="K28" s="171"/>
      <c r="L28" s="74"/>
      <c r="M28" s="434"/>
      <c r="N28" s="171"/>
      <c r="O28" s="74"/>
      <c r="P28" s="434"/>
      <c r="Q28" s="171"/>
      <c r="R28" s="74"/>
      <c r="S28" s="74"/>
      <c r="T28" s="74"/>
      <c r="U28" s="74"/>
      <c r="V28" s="74"/>
      <c r="W28" s="74"/>
      <c r="X28" s="74"/>
      <c r="Y28" s="74"/>
      <c r="Z28" s="74"/>
      <c r="AA28" s="484"/>
      <c r="AC28" s="434"/>
      <c r="AD28" s="171"/>
      <c r="AE28" s="458"/>
      <c r="AF28" s="429"/>
      <c r="AG28" s="74"/>
    </row>
    <row r="29" spans="2:33" ht="14.5">
      <c r="B29" s="436">
        <f>IF(C29="","",COUNTIF($C$14:C29,"&lt;&gt;""")-COUNTBLANK($C$14:C29))</f>
        <v>10</v>
      </c>
      <c r="C29" s="427" t="s">
        <v>592</v>
      </c>
      <c r="D29" s="427" t="s">
        <v>339</v>
      </c>
      <c r="E29" s="433" t="s">
        <v>128</v>
      </c>
      <c r="F29" s="428" t="s">
        <v>114</v>
      </c>
      <c r="G29" s="429"/>
      <c r="H29" s="442">
        <f>IF(AND(I29&lt;&gt;"",J29&lt;&gt;"",L29&lt;&gt;"",M29&lt;&gt;"",O29&lt;&gt;"",P29&lt;&gt;"",AG29&lt;&gt;"",R29&lt;&gt;"",S29&lt;&gt;"",T29&lt;&gt;"",U29&lt;&gt;"",V29&lt;&gt;"",W29&lt;&gt;"",X29&lt;&gt;"",Y29&lt;&gt;"",Z29&lt;&gt;"",,AA29&lt;&gt;"",AC29&lt;&gt;""),0,1)</f>
        <v>1</v>
      </c>
      <c r="I29" s="134">
        <f>SUM(I26:I28)</f>
        <v>0</v>
      </c>
      <c r="J29" s="434"/>
      <c r="K29" s="171"/>
      <c r="L29" s="134">
        <f>SUM(L26:L28)</f>
        <v>0</v>
      </c>
      <c r="M29" s="434"/>
      <c r="N29" s="171"/>
      <c r="O29" s="134">
        <f>SUM(O26:O28)</f>
        <v>0</v>
      </c>
      <c r="P29" s="434"/>
      <c r="Q29" s="171"/>
      <c r="R29" s="134">
        <f t="shared" ref="R29:Z29" si="1">SUM(R26:R28)</f>
        <v>0</v>
      </c>
      <c r="S29" s="134">
        <f t="shared" si="1"/>
        <v>0</v>
      </c>
      <c r="T29" s="134">
        <f t="shared" si="1"/>
        <v>0</v>
      </c>
      <c r="U29" s="134">
        <f t="shared" si="1"/>
        <v>0</v>
      </c>
      <c r="V29" s="134">
        <f t="shared" si="1"/>
        <v>0</v>
      </c>
      <c r="W29" s="134">
        <f t="shared" si="1"/>
        <v>0</v>
      </c>
      <c r="X29" s="134">
        <f t="shared" si="1"/>
        <v>0</v>
      </c>
      <c r="Y29" s="134">
        <f t="shared" si="1"/>
        <v>0</v>
      </c>
      <c r="Z29" s="134">
        <f t="shared" si="1"/>
        <v>0</v>
      </c>
      <c r="AA29" s="504">
        <f>SUM(AA26:AA28)</f>
        <v>0</v>
      </c>
      <c r="AC29" s="434"/>
      <c r="AD29" s="171"/>
      <c r="AE29" s="458"/>
      <c r="AF29" s="429"/>
      <c r="AG29" s="74"/>
    </row>
    <row r="30" spans="2:33" ht="14.5">
      <c r="B30" s="436" t="str">
        <f>IF(C30="","",COUNTIF($C$14:C30,"&lt;&gt;""")-COUNTBLANK($C$14:C30))</f>
        <v/>
      </c>
      <c r="C30" s="430"/>
      <c r="D30" s="430"/>
      <c r="E30" s="430"/>
      <c r="F30" s="430"/>
      <c r="G30" s="430"/>
      <c r="H30" s="430"/>
      <c r="I30" s="170"/>
      <c r="J30" s="170"/>
      <c r="K30" s="170"/>
      <c r="L30" s="170"/>
      <c r="M30" s="170"/>
      <c r="N30" s="170"/>
      <c r="O30" s="170"/>
      <c r="P30" s="170"/>
      <c r="Q30" s="170"/>
      <c r="R30" s="170"/>
      <c r="S30" s="170"/>
      <c r="T30" s="170"/>
      <c r="U30" s="170"/>
      <c r="V30" s="170"/>
      <c r="W30" s="170"/>
      <c r="X30" s="170"/>
      <c r="Y30" s="170"/>
      <c r="Z30" s="170"/>
      <c r="AC30" s="170"/>
      <c r="AD30" s="170"/>
      <c r="AE30" s="430"/>
      <c r="AF30" s="430"/>
      <c r="AG30" s="117"/>
    </row>
    <row r="31" spans="2:33" ht="14.5">
      <c r="B31" s="436" t="str">
        <f>IF(C31="","",COUNTIF($C$14:C31,"&lt;&gt;""")-COUNTBLANK($C$14:C31))</f>
        <v/>
      </c>
      <c r="C31" s="427"/>
      <c r="D31" s="416" t="s">
        <v>577</v>
      </c>
      <c r="E31" s="416"/>
      <c r="F31" s="427"/>
      <c r="G31" s="429"/>
      <c r="H31" s="430"/>
      <c r="I31" s="171"/>
      <c r="J31" s="171"/>
      <c r="K31" s="171"/>
      <c r="L31" s="171"/>
      <c r="M31" s="171"/>
      <c r="N31" s="171"/>
      <c r="O31" s="171"/>
      <c r="P31" s="171"/>
      <c r="Q31" s="171"/>
      <c r="R31" s="171"/>
      <c r="S31" s="171"/>
      <c r="T31" s="171"/>
      <c r="U31" s="171"/>
      <c r="V31" s="171"/>
      <c r="W31" s="171"/>
      <c r="X31" s="171"/>
      <c r="Y31" s="171"/>
      <c r="Z31" s="171"/>
      <c r="AA31" s="233"/>
      <c r="AC31" s="171"/>
      <c r="AD31" s="171"/>
      <c r="AE31" s="429"/>
      <c r="AF31" s="429"/>
      <c r="AG31" s="385"/>
    </row>
    <row r="32" spans="2:33" ht="14.5">
      <c r="B32" s="436">
        <f>IF(C32="","",COUNTIF($C$14:C32,"&lt;&gt;""")-COUNTBLANK($C$14:C32))</f>
        <v>11</v>
      </c>
      <c r="C32" s="427" t="s">
        <v>593</v>
      </c>
      <c r="D32" s="427" t="s">
        <v>341</v>
      </c>
      <c r="E32" s="433" t="s">
        <v>128</v>
      </c>
      <c r="F32" s="428" t="s">
        <v>109</v>
      </c>
      <c r="G32" s="429"/>
      <c r="H32" s="442">
        <f>IF(AND(I32&lt;&gt;"",J32&lt;&gt;"",L32&lt;&gt;"",M32&lt;&gt;"",O32&lt;&gt;"",P32&lt;&gt;"",AG32&lt;&gt;"",R32&lt;&gt;"",S32&lt;&gt;"",T32&lt;&gt;"",U32&lt;&gt;"",V32&lt;&gt;"",W32&lt;&gt;"",X32&lt;&gt;"",Y32&lt;&gt;"",Z32&lt;&gt;"",,AA32&lt;&gt;"",AC32&lt;&gt;""),0,1)</f>
        <v>1</v>
      </c>
      <c r="I32" s="74"/>
      <c r="J32" s="434"/>
      <c r="K32" s="171"/>
      <c r="L32" s="74"/>
      <c r="M32" s="434"/>
      <c r="N32" s="171"/>
      <c r="O32" s="74"/>
      <c r="P32" s="434"/>
      <c r="Q32" s="171"/>
      <c r="R32" s="74"/>
      <c r="S32" s="74"/>
      <c r="T32" s="74"/>
      <c r="U32" s="74"/>
      <c r="V32" s="74"/>
      <c r="W32" s="74"/>
      <c r="X32" s="74"/>
      <c r="Y32" s="74"/>
      <c r="Z32" s="74"/>
      <c r="AA32" s="484"/>
      <c r="AC32" s="434"/>
      <c r="AD32" s="171"/>
      <c r="AE32" s="458"/>
      <c r="AF32" s="429"/>
      <c r="AG32" s="74"/>
    </row>
    <row r="33" spans="2:33" ht="14.5">
      <c r="B33" s="436">
        <f>IF(C33="","",COUNTIF($C$14:C33,"&lt;&gt;""")-COUNTBLANK($C$14:C33))</f>
        <v>12</v>
      </c>
      <c r="C33" s="427" t="s">
        <v>594</v>
      </c>
      <c r="D33" s="427" t="s">
        <v>580</v>
      </c>
      <c r="E33" s="433" t="s">
        <v>128</v>
      </c>
      <c r="F33" s="428" t="s">
        <v>109</v>
      </c>
      <c r="G33" s="429"/>
      <c r="H33" s="442">
        <f>IF(AND(I33&lt;&gt;"",J33&lt;&gt;"",L33&lt;&gt;"",M33&lt;&gt;"",O33&lt;&gt;"",P33&lt;&gt;"",AG33&lt;&gt;"",R33&lt;&gt;"",S33&lt;&gt;"",T33&lt;&gt;"",U33&lt;&gt;"",V33&lt;&gt;"",W33&lt;&gt;"",X33&lt;&gt;"",Y33&lt;&gt;"",Z33&lt;&gt;"",,AA33&lt;&gt;"",AC33&lt;&gt;""),0,1)</f>
        <v>1</v>
      </c>
      <c r="I33" s="74"/>
      <c r="J33" s="434"/>
      <c r="K33" s="171"/>
      <c r="L33" s="74"/>
      <c r="M33" s="434"/>
      <c r="N33" s="171"/>
      <c r="O33" s="74"/>
      <c r="P33" s="434"/>
      <c r="Q33" s="171"/>
      <c r="R33" s="74"/>
      <c r="S33" s="74"/>
      <c r="T33" s="74"/>
      <c r="U33" s="74"/>
      <c r="V33" s="74"/>
      <c r="W33" s="74"/>
      <c r="X33" s="74"/>
      <c r="Y33" s="74"/>
      <c r="Z33" s="74"/>
      <c r="AA33" s="484"/>
      <c r="AC33" s="434"/>
      <c r="AD33" s="171"/>
      <c r="AE33" s="458"/>
      <c r="AF33" s="429"/>
      <c r="AG33" s="74"/>
    </row>
    <row r="34" spans="2:33" ht="14.5">
      <c r="B34" s="436">
        <f>IF(C34="","",COUNTIF($C$14:C34,"&lt;&gt;""")-COUNTBLANK($C$14:C34))</f>
        <v>13</v>
      </c>
      <c r="C34" s="427" t="s">
        <v>595</v>
      </c>
      <c r="D34" s="427" t="s">
        <v>581</v>
      </c>
      <c r="E34" s="433" t="s">
        <v>128</v>
      </c>
      <c r="F34" s="428" t="s">
        <v>109</v>
      </c>
      <c r="G34" s="429"/>
      <c r="H34" s="442">
        <f>IF(AND(I34&lt;&gt;"",J34&lt;&gt;"",L34&lt;&gt;"",M34&lt;&gt;"",O34&lt;&gt;"",P34&lt;&gt;"",AG34&lt;&gt;"",R34&lt;&gt;"",S34&lt;&gt;"",T34&lt;&gt;"",U34&lt;&gt;"",V34&lt;&gt;"",W34&lt;&gt;"",X34&lt;&gt;"",Y34&lt;&gt;"",Z34&lt;&gt;"",,AA34&lt;&gt;"",AC34&lt;&gt;""),0,1)</f>
        <v>1</v>
      </c>
      <c r="I34" s="74"/>
      <c r="J34" s="434"/>
      <c r="K34" s="171"/>
      <c r="L34" s="74"/>
      <c r="M34" s="434"/>
      <c r="N34" s="171"/>
      <c r="O34" s="74"/>
      <c r="P34" s="434"/>
      <c r="Q34" s="171"/>
      <c r="R34" s="74"/>
      <c r="S34" s="74"/>
      <c r="T34" s="74"/>
      <c r="U34" s="74"/>
      <c r="V34" s="74"/>
      <c r="W34" s="74"/>
      <c r="X34" s="74"/>
      <c r="Y34" s="74"/>
      <c r="Z34" s="74"/>
      <c r="AA34" s="484"/>
      <c r="AC34" s="434"/>
      <c r="AD34" s="171"/>
      <c r="AE34" s="458"/>
      <c r="AF34" s="429"/>
      <c r="AG34" s="74"/>
    </row>
    <row r="35" spans="2:33" ht="14.5">
      <c r="B35" s="436">
        <f>IF(C35="","",COUNTIF($C$14:C35,"&lt;&gt;""")-COUNTBLANK($C$14:C35))</f>
        <v>14</v>
      </c>
      <c r="C35" s="427" t="s">
        <v>596</v>
      </c>
      <c r="D35" s="427" t="s">
        <v>582</v>
      </c>
      <c r="E35" s="433" t="s">
        <v>128</v>
      </c>
      <c r="F35" s="428" t="s">
        <v>114</v>
      </c>
      <c r="G35" s="429"/>
      <c r="H35" s="442">
        <f>IF(AND(I35&lt;&gt;"",J35&lt;&gt;"",L35&lt;&gt;"",M35&lt;&gt;"",O35&lt;&gt;"",P35&lt;&gt;"",AG35&lt;&gt;"",R35&lt;&gt;"",S35&lt;&gt;"",T35&lt;&gt;"",U35&lt;&gt;"",V35&lt;&gt;"",W35&lt;&gt;"",X35&lt;&gt;"",Y35&lt;&gt;"",Z35&lt;&gt;"",,AA35&lt;&gt;"",AC35&lt;&gt;""),0,1)</f>
        <v>1</v>
      </c>
      <c r="I35" s="134">
        <f>SUM(I32:I34)</f>
        <v>0</v>
      </c>
      <c r="J35" s="434"/>
      <c r="K35" s="171"/>
      <c r="L35" s="134">
        <f>SUM(L32:L34)</f>
        <v>0</v>
      </c>
      <c r="M35" s="434"/>
      <c r="N35" s="171"/>
      <c r="O35" s="134">
        <f>SUM(O32:O34)</f>
        <v>0</v>
      </c>
      <c r="P35" s="434"/>
      <c r="Q35" s="171"/>
      <c r="R35" s="134">
        <f t="shared" ref="R35:Z35" si="2">SUM(R32:R34)</f>
        <v>0</v>
      </c>
      <c r="S35" s="134">
        <f t="shared" si="2"/>
        <v>0</v>
      </c>
      <c r="T35" s="134">
        <f t="shared" si="2"/>
        <v>0</v>
      </c>
      <c r="U35" s="134">
        <f t="shared" si="2"/>
        <v>0</v>
      </c>
      <c r="V35" s="134">
        <f t="shared" si="2"/>
        <v>0</v>
      </c>
      <c r="W35" s="134">
        <f t="shared" si="2"/>
        <v>0</v>
      </c>
      <c r="X35" s="134">
        <f t="shared" si="2"/>
        <v>0</v>
      </c>
      <c r="Y35" s="134">
        <f t="shared" si="2"/>
        <v>0</v>
      </c>
      <c r="Z35" s="134">
        <f t="shared" si="2"/>
        <v>0</v>
      </c>
      <c r="AA35" s="504">
        <f>SUM(AA32:AA34)</f>
        <v>0</v>
      </c>
      <c r="AC35" s="434"/>
      <c r="AD35" s="171"/>
      <c r="AE35" s="458"/>
      <c r="AF35" s="429"/>
      <c r="AG35" s="74"/>
    </row>
    <row r="36" spans="2:33" ht="14.5">
      <c r="B36" s="436"/>
      <c r="C36" s="430"/>
      <c r="D36" s="430"/>
      <c r="E36" s="430"/>
      <c r="F36" s="430"/>
      <c r="G36" s="430"/>
      <c r="H36" s="430"/>
      <c r="I36" s="170"/>
      <c r="J36" s="170"/>
      <c r="K36" s="170"/>
      <c r="L36" s="170"/>
      <c r="M36" s="170"/>
      <c r="N36" s="170"/>
      <c r="O36" s="170"/>
      <c r="P36" s="170"/>
      <c r="Q36" s="170"/>
      <c r="R36" s="170"/>
      <c r="S36" s="170"/>
      <c r="T36" s="170"/>
      <c r="U36" s="170"/>
      <c r="V36" s="170"/>
      <c r="W36" s="170"/>
      <c r="X36" s="170"/>
      <c r="Y36" s="170"/>
      <c r="Z36" s="170"/>
      <c r="AC36" s="170"/>
      <c r="AD36" s="170"/>
      <c r="AE36" s="430"/>
      <c r="AF36" s="430"/>
      <c r="AG36" s="117"/>
    </row>
    <row r="37" spans="2:33" ht="14.5">
      <c r="B37" s="436">
        <f>IF(C37="","",COUNTIF($C$14:C37,"&lt;&gt;""")-COUNTBLANK($C$14:C37))</f>
        <v>15</v>
      </c>
      <c r="C37" s="427" t="s">
        <v>597</v>
      </c>
      <c r="D37" s="427" t="s">
        <v>774</v>
      </c>
      <c r="E37" s="433" t="s">
        <v>128</v>
      </c>
      <c r="F37" s="428" t="s">
        <v>129</v>
      </c>
      <c r="G37" s="429"/>
      <c r="H37" s="442">
        <f>IF(AND(I37&lt;&gt;"",J37&lt;&gt;"",L37&lt;&gt;"",M37&lt;&gt;"",O37&lt;&gt;"",P37&lt;&gt;"",AG37&lt;&gt;"",R37&lt;&gt;"",S37&lt;&gt;"",T37&lt;&gt;"",U37&lt;&gt;"",V37&lt;&gt;"",W37&lt;&gt;"",X37&lt;&gt;"",Y37&lt;&gt;"",Z37&lt;&gt;"",,AA37&lt;&gt;"",AC37&lt;&gt;""),0,1)</f>
        <v>1</v>
      </c>
      <c r="I37" s="74"/>
      <c r="J37" s="434"/>
      <c r="K37" s="171"/>
      <c r="L37" s="134">
        <f>I39</f>
        <v>0</v>
      </c>
      <c r="M37" s="434"/>
      <c r="N37" s="171"/>
      <c r="O37" s="134">
        <f>L39</f>
        <v>0</v>
      </c>
      <c r="P37" s="434"/>
      <c r="Q37" s="171"/>
      <c r="R37" s="134">
        <f>O39</f>
        <v>0</v>
      </c>
      <c r="S37" s="134">
        <f>R39</f>
        <v>0</v>
      </c>
      <c r="T37" s="134">
        <f t="shared" ref="T37:Z37" si="3">S39</f>
        <v>0</v>
      </c>
      <c r="U37" s="134">
        <f t="shared" si="3"/>
        <v>0</v>
      </c>
      <c r="V37" s="134">
        <f t="shared" si="3"/>
        <v>0</v>
      </c>
      <c r="W37" s="134">
        <f t="shared" si="3"/>
        <v>0</v>
      </c>
      <c r="X37" s="134">
        <f t="shared" si="3"/>
        <v>0</v>
      </c>
      <c r="Y37" s="134">
        <f t="shared" si="3"/>
        <v>0</v>
      </c>
      <c r="Z37" s="134">
        <f t="shared" si="3"/>
        <v>0</v>
      </c>
      <c r="AA37" s="504">
        <f>Z39</f>
        <v>0</v>
      </c>
      <c r="AC37" s="434"/>
      <c r="AD37" s="171"/>
      <c r="AE37" s="491"/>
      <c r="AF37" s="429"/>
      <c r="AG37" s="74"/>
    </row>
    <row r="38" spans="2:33" ht="14.5">
      <c r="B38" s="436">
        <f>IF(C38="","",COUNTIF($C$14:C38,"&lt;&gt;""")-COUNTBLANK($C$14:C38))</f>
        <v>16</v>
      </c>
      <c r="C38" s="427" t="s">
        <v>598</v>
      </c>
      <c r="D38" s="427" t="s">
        <v>345</v>
      </c>
      <c r="E38" s="433" t="s">
        <v>128</v>
      </c>
      <c r="F38" s="428" t="s">
        <v>114</v>
      </c>
      <c r="G38" s="429"/>
      <c r="H38" s="442">
        <f>IF(AND(I38&lt;&gt;"",J38&lt;&gt;"",L38&lt;&gt;"",M38&lt;&gt;"",O38&lt;&gt;"",P38&lt;&gt;"",AG38&lt;&gt;"",R38&lt;&gt;"",S38&lt;&gt;"",T38&lt;&gt;"",U38&lt;&gt;"",V38&lt;&gt;"",W38&lt;&gt;"",X38&lt;&gt;"",Y38&lt;&gt;"",Z38&lt;&gt;"",,AA38&lt;&gt;"",AC38&lt;&gt;""),0,1)</f>
        <v>1</v>
      </c>
      <c r="I38" s="135">
        <f>+I14+I20+I23+I29+I35</f>
        <v>0</v>
      </c>
      <c r="J38" s="434"/>
      <c r="K38" s="171"/>
      <c r="L38" s="135">
        <f>+L14+L20+L23+L29+L35</f>
        <v>0</v>
      </c>
      <c r="M38" s="434"/>
      <c r="N38" s="171"/>
      <c r="O38" s="135">
        <f>+O14+O20+O23+O29+O35</f>
        <v>0</v>
      </c>
      <c r="P38" s="434"/>
      <c r="Q38" s="171"/>
      <c r="R38" s="135">
        <f t="shared" ref="R38:Z38" si="4">+R14+R20+R23+R29+R35</f>
        <v>0</v>
      </c>
      <c r="S38" s="135">
        <f t="shared" si="4"/>
        <v>0</v>
      </c>
      <c r="T38" s="135">
        <f t="shared" si="4"/>
        <v>0</v>
      </c>
      <c r="U38" s="135">
        <f t="shared" si="4"/>
        <v>0</v>
      </c>
      <c r="V38" s="135">
        <f t="shared" si="4"/>
        <v>0</v>
      </c>
      <c r="W38" s="135">
        <f t="shared" si="4"/>
        <v>0</v>
      </c>
      <c r="X38" s="135">
        <f t="shared" si="4"/>
        <v>0</v>
      </c>
      <c r="Y38" s="135">
        <f t="shared" si="4"/>
        <v>0</v>
      </c>
      <c r="Z38" s="135">
        <f t="shared" si="4"/>
        <v>0</v>
      </c>
      <c r="AA38" s="550">
        <f>+AA14+AA20+AA23+AA29+AA35</f>
        <v>0</v>
      </c>
      <c r="AC38" s="434"/>
      <c r="AD38" s="171"/>
      <c r="AE38" s="458"/>
      <c r="AF38" s="429"/>
      <c r="AG38" s="74"/>
    </row>
    <row r="39" spans="2:33" ht="14.5">
      <c r="B39" s="436">
        <f>IF(C39="","",COUNTIF($C$14:C39,"&lt;&gt;""")-COUNTBLANK($C$14:C39))</f>
        <v>17</v>
      </c>
      <c r="C39" s="427" t="s">
        <v>773</v>
      </c>
      <c r="D39" s="427" t="s">
        <v>775</v>
      </c>
      <c r="E39" s="433" t="s">
        <v>128</v>
      </c>
      <c r="F39" s="428" t="s">
        <v>114</v>
      </c>
      <c r="G39" s="429"/>
      <c r="H39" s="442">
        <f>IF(AND(I39&lt;&gt;"",J39&lt;&gt;"",L39&lt;&gt;"",M39&lt;&gt;"",O39&lt;&gt;"",P39&lt;&gt;"",AG39&lt;&gt;"",R39&lt;&gt;"",S39&lt;&gt;"",T39&lt;&gt;"",U39&lt;&gt;"",V39&lt;&gt;"",W39&lt;&gt;"",X39&lt;&gt;"",Y39&lt;&gt;"",Z39&lt;&gt;"",,AA39&lt;&gt;"",AC39&lt;&gt;""),0,1)</f>
        <v>1</v>
      </c>
      <c r="I39" s="134">
        <f>I37+I38</f>
        <v>0</v>
      </c>
      <c r="J39" s="434"/>
      <c r="K39" s="171"/>
      <c r="L39" s="134">
        <f>L37+L38</f>
        <v>0</v>
      </c>
      <c r="M39" s="434"/>
      <c r="N39" s="171"/>
      <c r="O39" s="134">
        <f>O37+O38</f>
        <v>0</v>
      </c>
      <c r="P39" s="434"/>
      <c r="Q39" s="171"/>
      <c r="R39" s="134">
        <f t="shared" ref="R39:Z39" si="5">R37+R38</f>
        <v>0</v>
      </c>
      <c r="S39" s="134">
        <f t="shared" si="5"/>
        <v>0</v>
      </c>
      <c r="T39" s="134">
        <f t="shared" si="5"/>
        <v>0</v>
      </c>
      <c r="U39" s="134">
        <f t="shared" si="5"/>
        <v>0</v>
      </c>
      <c r="V39" s="134">
        <f t="shared" si="5"/>
        <v>0</v>
      </c>
      <c r="W39" s="134">
        <f t="shared" si="5"/>
        <v>0</v>
      </c>
      <c r="X39" s="134">
        <f t="shared" si="5"/>
        <v>0</v>
      </c>
      <c r="Y39" s="134">
        <f t="shared" si="5"/>
        <v>0</v>
      </c>
      <c r="Z39" s="134">
        <f t="shared" si="5"/>
        <v>0</v>
      </c>
      <c r="AA39" s="504">
        <f>AA37+AA38</f>
        <v>0</v>
      </c>
      <c r="AC39" s="434"/>
      <c r="AD39" s="171"/>
      <c r="AE39" s="458"/>
      <c r="AF39" s="429"/>
      <c r="AG39" s="74"/>
    </row>
    <row r="40" spans="2:33" ht="14.5">
      <c r="B40" s="48"/>
      <c r="C40" s="430"/>
      <c r="D40" s="430"/>
      <c r="E40" s="430"/>
      <c r="F40" s="430"/>
      <c r="G40" s="429"/>
      <c r="H40" s="430"/>
      <c r="I40" s="430"/>
      <c r="J40" s="430"/>
      <c r="K40" s="430"/>
      <c r="L40" s="430"/>
      <c r="M40" s="430"/>
      <c r="N40" s="429"/>
      <c r="O40" s="429"/>
      <c r="P40" s="196"/>
      <c r="Q40" s="196"/>
      <c r="R40" s="429"/>
      <c r="S40" s="196"/>
      <c r="T40" s="430"/>
      <c r="U40" s="430"/>
      <c r="V40" s="430"/>
      <c r="W40" s="430"/>
      <c r="X40" s="430"/>
      <c r="Y40" s="430"/>
      <c r="Z40" s="430"/>
      <c r="AB40" s="430"/>
      <c r="AC40" s="430"/>
      <c r="AD40" s="430"/>
      <c r="AE40" s="430"/>
      <c r="AF40" s="430"/>
      <c r="AG40" s="117"/>
    </row>
    <row r="41" spans="2:33" ht="14.5">
      <c r="B41" s="48"/>
      <c r="C41" s="430" t="s">
        <v>110</v>
      </c>
      <c r="D41" s="430"/>
      <c r="E41" s="430"/>
      <c r="F41" s="430"/>
      <c r="G41" s="429"/>
      <c r="H41" s="430"/>
      <c r="I41" s="430"/>
      <c r="J41" s="430"/>
      <c r="K41" s="430"/>
      <c r="L41" s="430"/>
      <c r="M41" s="430"/>
      <c r="N41" s="429"/>
      <c r="O41" s="429"/>
      <c r="P41" s="196"/>
      <c r="Q41" s="196"/>
      <c r="R41" s="429"/>
      <c r="S41" s="196"/>
      <c r="T41" s="430"/>
      <c r="U41" s="430"/>
      <c r="V41" s="430"/>
      <c r="W41" s="430"/>
      <c r="X41" s="430"/>
      <c r="Y41" s="430"/>
      <c r="Z41" s="430"/>
      <c r="AB41" s="430"/>
      <c r="AC41" s="430"/>
      <c r="AD41" s="430"/>
      <c r="AE41" s="430"/>
      <c r="AF41" s="430"/>
      <c r="AG41" s="117"/>
    </row>
    <row r="42" spans="2:33" ht="14.5">
      <c r="B42" s="48"/>
      <c r="C42" s="636"/>
      <c r="D42" s="636"/>
      <c r="E42" s="636"/>
      <c r="F42" s="636"/>
      <c r="G42" s="429"/>
      <c r="H42" s="430"/>
      <c r="I42" s="430"/>
      <c r="J42" s="430"/>
      <c r="K42" s="430"/>
      <c r="L42" s="430"/>
      <c r="M42" s="430"/>
      <c r="N42" s="429"/>
      <c r="O42" s="429"/>
      <c r="P42" s="196"/>
      <c r="Q42" s="196"/>
      <c r="R42" s="429"/>
      <c r="S42" s="196"/>
      <c r="T42" s="430"/>
      <c r="U42" s="430"/>
      <c r="V42" s="430"/>
      <c r="W42" s="430"/>
      <c r="X42" s="430"/>
      <c r="Y42" s="430"/>
      <c r="Z42" s="430"/>
      <c r="AB42" s="430"/>
      <c r="AC42" s="430"/>
      <c r="AD42" s="430"/>
      <c r="AE42" s="430"/>
      <c r="AF42" s="430"/>
      <c r="AG42" s="117"/>
    </row>
    <row r="43" spans="2:33" ht="14.5">
      <c r="B43" s="48"/>
      <c r="C43" s="636"/>
      <c r="D43" s="636"/>
      <c r="E43" s="636"/>
      <c r="F43" s="636"/>
      <c r="G43" s="429"/>
      <c r="H43" s="430"/>
      <c r="I43" s="430"/>
      <c r="J43" s="430"/>
      <c r="K43" s="430"/>
      <c r="L43" s="430"/>
      <c r="M43" s="430"/>
      <c r="N43" s="429"/>
      <c r="O43" s="429"/>
      <c r="P43" s="196"/>
      <c r="Q43" s="196"/>
      <c r="R43" s="429"/>
      <c r="S43" s="196"/>
      <c r="T43" s="430"/>
      <c r="U43" s="430"/>
      <c r="V43" s="430"/>
      <c r="W43" s="430"/>
      <c r="X43" s="430"/>
      <c r="Y43" s="430"/>
      <c r="Z43" s="430"/>
      <c r="AB43" s="430"/>
      <c r="AC43" s="430"/>
      <c r="AD43" s="430"/>
      <c r="AE43" s="430"/>
      <c r="AF43" s="430"/>
      <c r="AG43" s="117"/>
    </row>
    <row r="44" spans="2:33" ht="14.5">
      <c r="B44" s="48"/>
      <c r="C44" s="636"/>
      <c r="D44" s="636"/>
      <c r="E44" s="636"/>
      <c r="F44" s="636"/>
      <c r="G44" s="429"/>
      <c r="H44" s="430"/>
      <c r="I44" s="430"/>
      <c r="J44" s="430"/>
      <c r="K44" s="430"/>
      <c r="L44" s="430"/>
      <c r="M44" s="430"/>
      <c r="N44" s="429"/>
      <c r="O44" s="429"/>
      <c r="P44" s="196"/>
      <c r="Q44" s="196"/>
      <c r="R44" s="429"/>
      <c r="S44" s="196"/>
      <c r="T44" s="430"/>
      <c r="U44" s="430"/>
      <c r="V44" s="430"/>
      <c r="W44" s="430"/>
      <c r="X44" s="430"/>
      <c r="Y44" s="430"/>
      <c r="Z44" s="430"/>
      <c r="AB44" s="430"/>
      <c r="AC44" s="430"/>
      <c r="AD44" s="430"/>
      <c r="AE44" s="430"/>
      <c r="AF44" s="430"/>
      <c r="AG44" s="117"/>
    </row>
    <row r="45" spans="2:33" ht="14.5">
      <c r="B45" s="48"/>
      <c r="C45" s="636"/>
      <c r="D45" s="636"/>
      <c r="E45" s="636"/>
      <c r="F45" s="636"/>
      <c r="G45" s="429"/>
      <c r="H45" s="430"/>
      <c r="I45" s="430"/>
      <c r="J45" s="430"/>
      <c r="K45" s="430"/>
      <c r="L45" s="430"/>
      <c r="M45" s="430"/>
      <c r="N45" s="429"/>
      <c r="O45" s="429"/>
      <c r="P45" s="196"/>
      <c r="Q45" s="196"/>
      <c r="R45" s="429"/>
      <c r="S45" s="196"/>
      <c r="T45" s="430"/>
      <c r="U45" s="430"/>
      <c r="V45" s="430"/>
      <c r="W45" s="430"/>
      <c r="X45" s="430"/>
      <c r="Y45" s="430"/>
      <c r="Z45" s="430"/>
      <c r="AB45" s="430"/>
      <c r="AC45" s="430"/>
      <c r="AD45" s="430"/>
      <c r="AE45" s="430"/>
      <c r="AF45" s="430"/>
      <c r="AG45" s="117"/>
    </row>
    <row r="46" spans="2:33" ht="14.5">
      <c r="B46" s="48"/>
      <c r="C46" s="636"/>
      <c r="D46" s="636"/>
      <c r="E46" s="636"/>
      <c r="F46" s="636"/>
      <c r="G46" s="429"/>
      <c r="H46" s="430"/>
      <c r="I46" s="430"/>
      <c r="J46" s="430"/>
      <c r="K46" s="430"/>
      <c r="L46" s="430"/>
      <c r="M46" s="430"/>
      <c r="N46" s="429"/>
      <c r="O46" s="429"/>
      <c r="P46" s="196"/>
      <c r="Q46" s="196"/>
      <c r="R46" s="429"/>
      <c r="S46" s="196"/>
      <c r="T46" s="430"/>
      <c r="U46" s="430"/>
      <c r="V46" s="430"/>
      <c r="W46" s="430"/>
      <c r="X46" s="430"/>
      <c r="Y46" s="430"/>
      <c r="Z46" s="430"/>
      <c r="AB46" s="430"/>
      <c r="AC46" s="430"/>
      <c r="AD46" s="430"/>
      <c r="AE46" s="430"/>
      <c r="AF46" s="430"/>
      <c r="AG46" s="117"/>
    </row>
    <row r="47" spans="2:33" ht="14.5">
      <c r="B47" s="48"/>
      <c r="C47" s="430"/>
      <c r="D47" s="430"/>
      <c r="E47" s="430"/>
      <c r="F47" s="430"/>
      <c r="G47" s="429"/>
      <c r="H47" s="430"/>
      <c r="I47" s="430"/>
      <c r="J47" s="430"/>
      <c r="K47" s="430"/>
      <c r="L47" s="430"/>
      <c r="M47" s="430"/>
      <c r="N47" s="429"/>
      <c r="O47" s="429"/>
      <c r="P47" s="196"/>
      <c r="Q47" s="196"/>
      <c r="R47" s="429"/>
      <c r="S47" s="196"/>
      <c r="T47" s="430"/>
      <c r="U47" s="430"/>
      <c r="V47" s="430"/>
      <c r="W47" s="430"/>
      <c r="X47" s="430"/>
      <c r="Y47" s="430"/>
      <c r="Z47" s="430"/>
      <c r="AB47" s="430"/>
      <c r="AC47" s="430"/>
      <c r="AD47" s="430"/>
      <c r="AE47" s="430"/>
      <c r="AF47" s="430"/>
      <c r="AG47" s="117"/>
    </row>
    <row r="48" spans="2:33" ht="14.5">
      <c r="B48" s="48"/>
      <c r="C48" s="430"/>
      <c r="D48" s="197"/>
      <c r="E48" s="197"/>
      <c r="F48" s="197"/>
      <c r="G48" s="429"/>
      <c r="H48" s="430"/>
      <c r="I48" s="430"/>
      <c r="J48" s="430"/>
      <c r="K48" s="430"/>
      <c r="L48" s="430"/>
      <c r="M48" s="430"/>
      <c r="N48" s="429"/>
      <c r="O48" s="430"/>
      <c r="P48" s="196"/>
      <c r="Q48" s="196"/>
      <c r="R48" s="429"/>
      <c r="S48" s="196"/>
      <c r="T48" s="430"/>
      <c r="U48" s="430"/>
      <c r="V48" s="430"/>
      <c r="W48" s="430"/>
      <c r="X48" s="430"/>
      <c r="Y48" s="430"/>
      <c r="Z48" s="430"/>
      <c r="AB48" s="430"/>
      <c r="AC48" s="430"/>
      <c r="AD48" s="430"/>
      <c r="AE48" s="430"/>
      <c r="AF48" s="430"/>
      <c r="AG48" s="117"/>
    </row>
    <row r="49" spans="1:33" ht="14.5">
      <c r="B49" s="202" t="s">
        <v>111</v>
      </c>
      <c r="C49" s="203"/>
      <c r="D49" s="203"/>
      <c r="E49" s="203"/>
      <c r="F49" s="203"/>
      <c r="G49" s="203"/>
      <c r="H49" s="203"/>
      <c r="I49" s="203"/>
      <c r="J49" s="203"/>
      <c r="K49" s="203"/>
      <c r="L49" s="203"/>
      <c r="M49" s="203"/>
      <c r="N49" s="203"/>
      <c r="O49" s="203"/>
      <c r="P49" s="203"/>
      <c r="Q49" s="203"/>
      <c r="R49" s="203"/>
      <c r="S49" s="203"/>
      <c r="T49" s="203"/>
      <c r="U49" s="203"/>
      <c r="V49" s="203"/>
      <c r="W49" s="203"/>
      <c r="X49" s="203"/>
      <c r="Y49" s="203"/>
      <c r="Z49" s="203"/>
      <c r="AA49" s="541"/>
      <c r="AB49" s="203"/>
      <c r="AC49" s="203"/>
      <c r="AD49" s="203"/>
      <c r="AE49" s="203"/>
      <c r="AF49" s="203"/>
      <c r="AG49" s="205"/>
    </row>
    <row r="50" spans="1:33" ht="14.5" hidden="1">
      <c r="A50"/>
      <c r="B50"/>
      <c r="C50"/>
      <c r="D50"/>
      <c r="E50"/>
      <c r="F50"/>
      <c r="G50"/>
      <c r="H50"/>
      <c r="I50"/>
      <c r="J50"/>
      <c r="K50"/>
      <c r="L50"/>
      <c r="M50"/>
      <c r="N50"/>
      <c r="O50"/>
      <c r="P50"/>
      <c r="Q50"/>
      <c r="R50"/>
      <c r="S50"/>
      <c r="T50"/>
      <c r="U50"/>
      <c r="V50"/>
      <c r="W50"/>
      <c r="X50"/>
      <c r="Y50"/>
      <c r="Z50"/>
      <c r="AA50" s="533"/>
      <c r="AB50"/>
      <c r="AC50"/>
      <c r="AD50"/>
      <c r="AE50"/>
      <c r="AF50"/>
      <c r="AG50"/>
    </row>
    <row r="51" spans="1:33" ht="0" hidden="1" customHeight="1">
      <c r="A51"/>
      <c r="B51"/>
      <c r="C51"/>
      <c r="D51"/>
      <c r="E51"/>
      <c r="F51"/>
      <c r="G51"/>
      <c r="H51"/>
      <c r="I51"/>
      <c r="J51"/>
      <c r="K51"/>
      <c r="L51"/>
      <c r="M51"/>
      <c r="N51"/>
      <c r="O51"/>
      <c r="P51"/>
      <c r="Q51"/>
      <c r="R51"/>
      <c r="S51"/>
      <c r="T51"/>
      <c r="U51"/>
      <c r="V51"/>
      <c r="W51"/>
      <c r="X51"/>
      <c r="Y51"/>
      <c r="Z51"/>
      <c r="AA51" s="533"/>
      <c r="AB51"/>
      <c r="AC51"/>
      <c r="AD51"/>
      <c r="AE51"/>
      <c r="AF51"/>
      <c r="AG51"/>
    </row>
    <row r="52" spans="1:33" ht="14.9" hidden="1" customHeight="1">
      <c r="A52"/>
      <c r="B52"/>
      <c r="C52"/>
      <c r="D52"/>
      <c r="E52"/>
      <c r="F52"/>
      <c r="G52"/>
      <c r="H52"/>
      <c r="I52"/>
      <c r="J52"/>
      <c r="K52"/>
      <c r="L52"/>
      <c r="M52"/>
      <c r="N52"/>
      <c r="O52"/>
      <c r="P52"/>
      <c r="Q52"/>
      <c r="R52"/>
      <c r="S52"/>
      <c r="T52"/>
      <c r="U52"/>
      <c r="V52"/>
      <c r="W52"/>
      <c r="X52"/>
      <c r="Y52"/>
      <c r="Z52"/>
      <c r="AA52" s="533"/>
      <c r="AB52"/>
      <c r="AC52"/>
      <c r="AD52"/>
      <c r="AE52"/>
      <c r="AF52"/>
      <c r="AG52"/>
    </row>
    <row r="53" spans="1:33" ht="15" hidden="1" customHeight="1">
      <c r="A53"/>
      <c r="B53"/>
      <c r="C53"/>
      <c r="D53"/>
      <c r="E53"/>
      <c r="F53"/>
      <c r="G53"/>
      <c r="H53"/>
      <c r="I53"/>
      <c r="J53"/>
      <c r="K53"/>
      <c r="L53"/>
      <c r="M53"/>
      <c r="N53"/>
      <c r="O53"/>
      <c r="P53"/>
      <c r="Q53"/>
      <c r="R53"/>
      <c r="S53"/>
      <c r="T53"/>
      <c r="U53"/>
      <c r="V53"/>
      <c r="W53"/>
      <c r="X53"/>
      <c r="Y53"/>
      <c r="Z53"/>
      <c r="AA53" s="533"/>
      <c r="AB53"/>
      <c r="AC53"/>
      <c r="AD53"/>
      <c r="AE53"/>
      <c r="AF53"/>
      <c r="AG53"/>
    </row>
    <row r="54" spans="1:33" ht="15" hidden="1" customHeight="1">
      <c r="A54"/>
      <c r="B54"/>
      <c r="C54"/>
      <c r="D54"/>
      <c r="E54"/>
      <c r="F54"/>
      <c r="G54"/>
      <c r="H54"/>
      <c r="I54"/>
      <c r="J54"/>
      <c r="K54"/>
      <c r="L54"/>
      <c r="M54"/>
      <c r="N54"/>
      <c r="O54"/>
      <c r="P54"/>
      <c r="Q54"/>
      <c r="R54"/>
      <c r="S54"/>
      <c r="T54"/>
      <c r="U54"/>
      <c r="V54"/>
      <c r="W54"/>
      <c r="X54"/>
      <c r="Y54"/>
      <c r="Z54"/>
      <c r="AA54" s="533"/>
      <c r="AB54"/>
      <c r="AC54"/>
      <c r="AD54"/>
      <c r="AE54"/>
      <c r="AF54"/>
      <c r="AG54"/>
    </row>
    <row r="55" spans="1:33" ht="15" hidden="1" customHeight="1">
      <c r="A55"/>
      <c r="B55"/>
      <c r="C55"/>
      <c r="D55"/>
      <c r="E55"/>
      <c r="F55"/>
      <c r="G55"/>
      <c r="H55"/>
      <c r="I55"/>
      <c r="J55"/>
      <c r="K55"/>
      <c r="L55"/>
      <c r="M55"/>
      <c r="N55"/>
      <c r="O55"/>
      <c r="P55"/>
      <c r="Q55"/>
      <c r="R55"/>
      <c r="S55"/>
      <c r="T55"/>
      <c r="U55"/>
      <c r="V55"/>
      <c r="W55"/>
      <c r="X55"/>
      <c r="Y55"/>
      <c r="Z55"/>
      <c r="AA55" s="533"/>
      <c r="AB55"/>
      <c r="AC55"/>
      <c r="AD55"/>
      <c r="AE55"/>
      <c r="AF55"/>
      <c r="AG55"/>
    </row>
    <row r="56" spans="1:33" ht="15" hidden="1" customHeight="1">
      <c r="A56"/>
      <c r="B56"/>
      <c r="C56"/>
      <c r="D56"/>
      <c r="E56"/>
      <c r="F56"/>
      <c r="G56"/>
      <c r="H56"/>
      <c r="I56"/>
      <c r="J56"/>
      <c r="K56"/>
      <c r="L56"/>
      <c r="M56"/>
      <c r="N56"/>
      <c r="O56"/>
      <c r="P56"/>
      <c r="Q56"/>
      <c r="R56"/>
      <c r="S56"/>
      <c r="T56"/>
      <c r="U56"/>
      <c r="V56"/>
      <c r="W56"/>
      <c r="X56"/>
      <c r="Y56"/>
      <c r="Z56"/>
      <c r="AA56" s="533"/>
      <c r="AB56"/>
      <c r="AC56"/>
      <c r="AD56"/>
      <c r="AE56"/>
      <c r="AF56"/>
      <c r="AG56"/>
    </row>
    <row r="57" spans="1:33" ht="15" hidden="1" customHeight="1">
      <c r="A57"/>
      <c r="B57"/>
      <c r="C57"/>
      <c r="D57"/>
      <c r="E57"/>
      <c r="F57"/>
      <c r="G57"/>
      <c r="H57"/>
      <c r="I57"/>
      <c r="J57"/>
      <c r="K57"/>
      <c r="L57"/>
      <c r="M57"/>
      <c r="N57"/>
      <c r="O57"/>
      <c r="P57"/>
      <c r="Q57"/>
      <c r="R57"/>
      <c r="S57"/>
      <c r="T57"/>
      <c r="U57"/>
      <c r="V57"/>
      <c r="W57"/>
      <c r="X57"/>
      <c r="Y57"/>
      <c r="Z57"/>
      <c r="AA57" s="533"/>
      <c r="AB57"/>
      <c r="AC57"/>
      <c r="AD57"/>
      <c r="AE57"/>
      <c r="AF57"/>
      <c r="AG57"/>
    </row>
    <row r="58" spans="1:33" ht="15" hidden="1" customHeight="1">
      <c r="A58"/>
      <c r="B58"/>
      <c r="C58"/>
      <c r="D58"/>
      <c r="E58"/>
      <c r="F58"/>
      <c r="G58"/>
      <c r="H58"/>
      <c r="I58"/>
      <c r="J58"/>
      <c r="K58"/>
      <c r="L58"/>
      <c r="M58"/>
      <c r="N58"/>
      <c r="O58"/>
      <c r="P58"/>
      <c r="Q58"/>
      <c r="R58"/>
      <c r="S58"/>
      <c r="T58"/>
      <c r="U58"/>
      <c r="V58"/>
      <c r="W58"/>
      <c r="X58"/>
      <c r="Y58"/>
      <c r="Z58"/>
      <c r="AA58" s="533"/>
      <c r="AB58"/>
      <c r="AC58"/>
      <c r="AD58"/>
      <c r="AE58"/>
      <c r="AF58"/>
      <c r="AG58"/>
    </row>
    <row r="59" spans="1:33" ht="15" hidden="1" customHeight="1">
      <c r="A59"/>
      <c r="B59"/>
      <c r="C59"/>
      <c r="D59"/>
      <c r="E59"/>
      <c r="F59"/>
      <c r="G59"/>
      <c r="H59"/>
      <c r="I59"/>
      <c r="J59"/>
      <c r="K59"/>
      <c r="L59"/>
      <c r="M59"/>
      <c r="N59"/>
      <c r="O59"/>
      <c r="P59"/>
      <c r="Q59"/>
      <c r="R59"/>
      <c r="S59"/>
      <c r="T59"/>
      <c r="U59"/>
      <c r="V59"/>
      <c r="W59"/>
      <c r="X59"/>
      <c r="Y59"/>
      <c r="Z59"/>
      <c r="AA59" s="533"/>
      <c r="AB59"/>
      <c r="AC59"/>
      <c r="AD59"/>
      <c r="AE59"/>
      <c r="AF59"/>
      <c r="AG59"/>
    </row>
    <row r="60" spans="1:33" ht="15" hidden="1" customHeight="1">
      <c r="A60"/>
      <c r="B60"/>
      <c r="C60"/>
      <c r="D60"/>
      <c r="E60"/>
      <c r="F60"/>
      <c r="G60"/>
      <c r="H60"/>
      <c r="I60"/>
      <c r="J60"/>
      <c r="K60"/>
      <c r="L60"/>
      <c r="M60"/>
      <c r="N60"/>
      <c r="O60"/>
      <c r="P60"/>
      <c r="Q60"/>
      <c r="R60"/>
      <c r="S60"/>
      <c r="T60"/>
      <c r="U60"/>
      <c r="V60"/>
      <c r="W60"/>
      <c r="X60"/>
      <c r="Y60"/>
      <c r="Z60"/>
      <c r="AA60" s="533"/>
      <c r="AB60"/>
      <c r="AC60"/>
      <c r="AD60"/>
      <c r="AE60"/>
      <c r="AF60"/>
      <c r="AG60"/>
    </row>
    <row r="61" spans="1:33" ht="15" hidden="1" customHeight="1">
      <c r="A61"/>
      <c r="B61"/>
      <c r="C61"/>
      <c r="D61"/>
      <c r="E61"/>
      <c r="F61"/>
      <c r="G61"/>
      <c r="H61"/>
      <c r="I61"/>
      <c r="J61"/>
      <c r="K61"/>
      <c r="L61"/>
      <c r="M61"/>
      <c r="N61"/>
      <c r="O61"/>
      <c r="P61"/>
      <c r="Q61"/>
      <c r="R61"/>
      <c r="S61"/>
      <c r="T61"/>
      <c r="U61"/>
      <c r="V61"/>
      <c r="W61"/>
      <c r="X61"/>
      <c r="Y61"/>
      <c r="Z61"/>
      <c r="AA61" s="533"/>
      <c r="AB61"/>
      <c r="AC61"/>
      <c r="AD61"/>
      <c r="AE61"/>
      <c r="AF61"/>
      <c r="AG61"/>
    </row>
    <row r="62" spans="1:33" ht="15" hidden="1" customHeight="1">
      <c r="A62"/>
      <c r="B62"/>
      <c r="C62"/>
      <c r="D62"/>
      <c r="E62"/>
      <c r="F62"/>
      <c r="G62"/>
      <c r="H62"/>
      <c r="I62"/>
      <c r="J62"/>
      <c r="K62"/>
      <c r="L62"/>
      <c r="M62"/>
      <c r="N62"/>
      <c r="O62"/>
      <c r="P62"/>
      <c r="Q62"/>
      <c r="R62"/>
      <c r="S62"/>
      <c r="T62"/>
      <c r="U62"/>
      <c r="V62"/>
      <c r="W62"/>
      <c r="X62"/>
      <c r="Y62"/>
      <c r="Z62"/>
      <c r="AA62" s="533"/>
      <c r="AB62"/>
      <c r="AC62"/>
      <c r="AD62"/>
      <c r="AE62"/>
      <c r="AF62"/>
      <c r="AG62"/>
    </row>
    <row r="63" spans="1:33" ht="15" hidden="1" customHeight="1">
      <c r="A63"/>
      <c r="B63"/>
      <c r="C63"/>
      <c r="D63"/>
      <c r="E63"/>
      <c r="F63"/>
      <c r="G63"/>
      <c r="H63"/>
      <c r="I63"/>
      <c r="J63"/>
      <c r="K63"/>
      <c r="L63"/>
      <c r="M63"/>
      <c r="N63"/>
      <c r="O63"/>
      <c r="P63"/>
      <c r="Q63"/>
      <c r="R63"/>
      <c r="S63"/>
      <c r="T63"/>
      <c r="U63"/>
      <c r="V63"/>
      <c r="W63"/>
      <c r="X63"/>
      <c r="Y63"/>
      <c r="Z63"/>
      <c r="AA63" s="533"/>
      <c r="AB63"/>
      <c r="AC63"/>
      <c r="AD63"/>
      <c r="AE63"/>
      <c r="AF63"/>
      <c r="AG63"/>
    </row>
    <row r="64" spans="1:33" ht="15" hidden="1" customHeight="1">
      <c r="A64"/>
      <c r="B64"/>
      <c r="C64"/>
      <c r="D64"/>
      <c r="E64"/>
      <c r="F64"/>
      <c r="G64"/>
      <c r="H64"/>
      <c r="I64"/>
      <c r="J64"/>
      <c r="K64"/>
      <c r="L64"/>
      <c r="M64"/>
      <c r="N64"/>
      <c r="O64"/>
      <c r="P64"/>
      <c r="Q64"/>
      <c r="R64"/>
      <c r="S64"/>
      <c r="T64"/>
      <c r="U64"/>
      <c r="V64"/>
      <c r="W64"/>
      <c r="X64"/>
      <c r="Y64"/>
      <c r="Z64"/>
      <c r="AA64" s="533"/>
      <c r="AB64"/>
      <c r="AC64"/>
      <c r="AD64"/>
      <c r="AE64"/>
      <c r="AF64"/>
      <c r="AG64"/>
    </row>
    <row r="65" spans="1:33" ht="15" hidden="1" customHeight="1">
      <c r="A65"/>
      <c r="B65"/>
      <c r="C65"/>
      <c r="D65"/>
      <c r="E65"/>
      <c r="F65"/>
      <c r="G65"/>
      <c r="H65"/>
      <c r="I65"/>
      <c r="J65"/>
      <c r="K65"/>
      <c r="L65"/>
      <c r="M65"/>
      <c r="N65"/>
      <c r="O65"/>
      <c r="P65"/>
      <c r="Q65"/>
      <c r="R65"/>
      <c r="S65"/>
      <c r="T65"/>
      <c r="U65"/>
      <c r="V65"/>
      <c r="W65"/>
      <c r="X65"/>
      <c r="Y65"/>
      <c r="Z65"/>
      <c r="AA65" s="533"/>
      <c r="AB65"/>
      <c r="AC65"/>
      <c r="AD65"/>
      <c r="AE65"/>
      <c r="AF65"/>
      <c r="AG65"/>
    </row>
    <row r="66" spans="1:33" ht="15" hidden="1" customHeight="1">
      <c r="A66"/>
      <c r="B66"/>
      <c r="C66"/>
      <c r="D66"/>
      <c r="E66"/>
      <c r="F66"/>
      <c r="G66"/>
      <c r="H66"/>
      <c r="I66"/>
      <c r="J66"/>
      <c r="K66"/>
      <c r="L66"/>
      <c r="M66"/>
      <c r="N66"/>
      <c r="O66"/>
      <c r="P66"/>
      <c r="Q66"/>
      <c r="R66"/>
      <c r="S66"/>
      <c r="T66"/>
      <c r="U66"/>
      <c r="V66"/>
      <c r="W66"/>
      <c r="X66"/>
      <c r="Y66"/>
      <c r="Z66"/>
      <c r="AA66" s="533"/>
      <c r="AB66"/>
      <c r="AC66"/>
      <c r="AD66"/>
      <c r="AE66"/>
      <c r="AF66"/>
      <c r="AG66"/>
    </row>
    <row r="67" spans="1:33" ht="15" hidden="1" customHeight="1">
      <c r="A67"/>
      <c r="B67"/>
      <c r="C67"/>
      <c r="D67"/>
      <c r="E67"/>
      <c r="F67"/>
      <c r="G67"/>
      <c r="H67"/>
      <c r="I67"/>
      <c r="J67"/>
      <c r="K67"/>
      <c r="L67"/>
      <c r="M67"/>
      <c r="N67"/>
      <c r="O67"/>
      <c r="P67"/>
      <c r="Q67"/>
      <c r="R67"/>
      <c r="S67"/>
      <c r="T67"/>
      <c r="U67"/>
      <c r="V67"/>
      <c r="W67"/>
      <c r="X67"/>
      <c r="Y67"/>
      <c r="Z67"/>
      <c r="AA67" s="533"/>
      <c r="AB67"/>
      <c r="AC67"/>
      <c r="AD67"/>
      <c r="AE67"/>
      <c r="AF67"/>
      <c r="AG67"/>
    </row>
    <row r="68" spans="1:33" ht="15" hidden="1" customHeight="1">
      <c r="A68"/>
      <c r="B68"/>
      <c r="C68"/>
      <c r="D68"/>
      <c r="E68"/>
      <c r="F68"/>
      <c r="G68"/>
      <c r="H68"/>
      <c r="I68"/>
      <c r="J68"/>
      <c r="K68"/>
      <c r="L68"/>
      <c r="M68"/>
      <c r="N68"/>
      <c r="O68"/>
      <c r="P68"/>
      <c r="Q68"/>
      <c r="R68"/>
      <c r="S68"/>
      <c r="T68"/>
      <c r="U68"/>
      <c r="V68"/>
      <c r="W68"/>
      <c r="X68"/>
      <c r="Y68"/>
      <c r="Z68"/>
      <c r="AA68" s="533"/>
      <c r="AB68"/>
      <c r="AC68"/>
      <c r="AD68"/>
      <c r="AE68"/>
      <c r="AF68"/>
      <c r="AG68"/>
    </row>
    <row r="69" spans="1:33" ht="15" hidden="1" customHeight="1">
      <c r="A69"/>
      <c r="B69"/>
      <c r="C69"/>
      <c r="D69"/>
      <c r="E69"/>
      <c r="F69"/>
      <c r="G69"/>
      <c r="H69"/>
      <c r="I69"/>
      <c r="J69"/>
      <c r="K69"/>
      <c r="L69"/>
      <c r="M69"/>
      <c r="N69"/>
      <c r="O69"/>
      <c r="P69"/>
      <c r="Q69"/>
      <c r="R69"/>
      <c r="S69"/>
      <c r="T69"/>
      <c r="U69"/>
      <c r="V69"/>
      <c r="W69"/>
      <c r="X69"/>
      <c r="Y69"/>
      <c r="Z69"/>
      <c r="AA69" s="533"/>
      <c r="AB69"/>
      <c r="AC69"/>
      <c r="AD69"/>
      <c r="AE69"/>
      <c r="AF69"/>
      <c r="AG69"/>
    </row>
    <row r="70" spans="1:33" ht="15" hidden="1" customHeight="1">
      <c r="A70"/>
      <c r="B70"/>
      <c r="C70"/>
      <c r="D70"/>
      <c r="E70"/>
      <c r="F70"/>
      <c r="G70"/>
      <c r="H70"/>
      <c r="I70"/>
      <c r="J70"/>
      <c r="K70"/>
      <c r="L70"/>
      <c r="M70"/>
      <c r="N70"/>
      <c r="O70"/>
      <c r="P70"/>
      <c r="Q70"/>
      <c r="R70"/>
      <c r="S70"/>
      <c r="T70"/>
      <c r="U70"/>
      <c r="V70"/>
      <c r="W70"/>
      <c r="X70"/>
      <c r="Y70"/>
      <c r="Z70"/>
      <c r="AA70" s="533"/>
      <c r="AB70"/>
      <c r="AC70"/>
      <c r="AD70"/>
      <c r="AE70"/>
      <c r="AF70"/>
      <c r="AG70"/>
    </row>
    <row r="71" spans="1:33" ht="15" hidden="1" customHeight="1">
      <c r="A71"/>
      <c r="B71"/>
      <c r="C71"/>
      <c r="D71"/>
      <c r="E71"/>
      <c r="F71"/>
      <c r="G71"/>
      <c r="H71"/>
      <c r="I71"/>
      <c r="J71"/>
      <c r="K71"/>
      <c r="L71"/>
      <c r="M71"/>
      <c r="N71"/>
      <c r="O71"/>
      <c r="P71"/>
      <c r="Q71"/>
      <c r="R71"/>
      <c r="S71"/>
      <c r="T71"/>
      <c r="U71"/>
      <c r="V71"/>
      <c r="W71"/>
      <c r="X71"/>
      <c r="Y71"/>
      <c r="Z71"/>
      <c r="AA71" s="533"/>
      <c r="AB71"/>
      <c r="AC71"/>
      <c r="AD71"/>
      <c r="AE71"/>
      <c r="AF71"/>
      <c r="AG71"/>
    </row>
    <row r="72" spans="1:33" ht="15" hidden="1" customHeight="1">
      <c r="A72"/>
      <c r="B72"/>
      <c r="C72"/>
      <c r="D72"/>
      <c r="E72"/>
      <c r="F72"/>
      <c r="G72"/>
      <c r="H72"/>
      <c r="I72"/>
      <c r="J72"/>
      <c r="K72"/>
      <c r="L72"/>
      <c r="M72"/>
      <c r="N72"/>
      <c r="O72"/>
      <c r="P72"/>
      <c r="Q72"/>
      <c r="R72"/>
      <c r="S72"/>
      <c r="T72"/>
      <c r="U72"/>
      <c r="V72"/>
      <c r="W72"/>
      <c r="X72"/>
      <c r="Y72"/>
      <c r="Z72"/>
      <c r="AA72" s="533"/>
      <c r="AB72"/>
      <c r="AC72"/>
      <c r="AD72"/>
      <c r="AE72"/>
      <c r="AF72"/>
      <c r="AG72"/>
    </row>
    <row r="73" spans="1:33" ht="15" hidden="1" customHeight="1">
      <c r="A73"/>
      <c r="B73"/>
      <c r="C73"/>
      <c r="D73"/>
      <c r="E73"/>
      <c r="F73"/>
      <c r="G73"/>
      <c r="H73"/>
      <c r="I73"/>
      <c r="J73"/>
      <c r="K73"/>
      <c r="L73"/>
      <c r="M73"/>
      <c r="N73"/>
      <c r="O73"/>
      <c r="P73"/>
      <c r="Q73"/>
      <c r="R73"/>
      <c r="S73"/>
      <c r="T73"/>
      <c r="U73"/>
      <c r="V73"/>
      <c r="W73"/>
      <c r="X73"/>
      <c r="Y73"/>
      <c r="Z73"/>
      <c r="AA73" s="533"/>
      <c r="AB73"/>
      <c r="AC73"/>
      <c r="AD73"/>
      <c r="AE73"/>
      <c r="AF73"/>
      <c r="AG73"/>
    </row>
    <row r="74" spans="1:33" ht="15" hidden="1" customHeight="1">
      <c r="A74"/>
      <c r="B74"/>
      <c r="C74"/>
      <c r="D74"/>
      <c r="E74"/>
      <c r="F74"/>
      <c r="G74"/>
      <c r="H74"/>
      <c r="I74"/>
      <c r="J74"/>
      <c r="K74"/>
      <c r="L74"/>
      <c r="M74"/>
      <c r="N74"/>
      <c r="O74"/>
      <c r="P74"/>
      <c r="Q74"/>
      <c r="R74"/>
      <c r="S74"/>
      <c r="T74"/>
      <c r="U74"/>
      <c r="V74"/>
      <c r="W74"/>
      <c r="X74"/>
      <c r="Y74"/>
      <c r="Z74"/>
      <c r="AA74" s="533"/>
      <c r="AB74"/>
      <c r="AC74"/>
      <c r="AD74"/>
      <c r="AE74"/>
      <c r="AF74"/>
      <c r="AG74"/>
    </row>
    <row r="75" spans="1:33" ht="15" hidden="1" customHeight="1">
      <c r="A75"/>
      <c r="B75"/>
      <c r="C75"/>
      <c r="D75"/>
      <c r="E75"/>
      <c r="F75"/>
      <c r="G75"/>
      <c r="H75"/>
      <c r="I75"/>
      <c r="J75"/>
      <c r="K75"/>
      <c r="L75"/>
      <c r="M75"/>
      <c r="N75"/>
      <c r="O75"/>
      <c r="P75"/>
      <c r="Q75"/>
      <c r="R75"/>
      <c r="S75"/>
      <c r="T75"/>
      <c r="U75"/>
      <c r="V75"/>
      <c r="W75"/>
      <c r="X75"/>
      <c r="Y75"/>
      <c r="Z75"/>
      <c r="AA75" s="533"/>
      <c r="AB75"/>
      <c r="AC75"/>
      <c r="AD75"/>
      <c r="AE75"/>
      <c r="AF75"/>
      <c r="AG75"/>
    </row>
    <row r="76" spans="1:33" ht="15" hidden="1" customHeight="1">
      <c r="A76"/>
      <c r="B76"/>
      <c r="C76"/>
      <c r="D76"/>
      <c r="E76"/>
      <c r="F76"/>
      <c r="G76"/>
      <c r="H76"/>
      <c r="I76"/>
      <c r="J76"/>
      <c r="K76"/>
      <c r="L76"/>
      <c r="M76"/>
      <c r="N76"/>
      <c r="O76"/>
      <c r="P76"/>
      <c r="Q76"/>
      <c r="R76"/>
      <c r="S76"/>
      <c r="T76"/>
      <c r="U76"/>
      <c r="V76"/>
      <c r="W76"/>
      <c r="X76"/>
      <c r="Y76"/>
      <c r="Z76"/>
      <c r="AA76" s="533"/>
      <c r="AB76"/>
      <c r="AC76"/>
      <c r="AD76"/>
      <c r="AE76"/>
      <c r="AF76"/>
      <c r="AG76"/>
    </row>
    <row r="77" spans="1:33" ht="15" hidden="1" customHeight="1">
      <c r="A77"/>
      <c r="B77"/>
      <c r="C77"/>
      <c r="D77"/>
      <c r="E77"/>
      <c r="F77"/>
      <c r="G77"/>
      <c r="H77"/>
      <c r="I77"/>
      <c r="J77"/>
      <c r="K77"/>
      <c r="L77"/>
      <c r="M77"/>
      <c r="N77"/>
      <c r="O77"/>
      <c r="P77"/>
      <c r="Q77"/>
      <c r="R77"/>
      <c r="S77"/>
      <c r="T77"/>
      <c r="U77"/>
      <c r="V77"/>
      <c r="W77"/>
      <c r="X77"/>
      <c r="Y77"/>
      <c r="Z77"/>
      <c r="AA77" s="533"/>
      <c r="AB77"/>
      <c r="AC77"/>
      <c r="AD77"/>
      <c r="AE77"/>
      <c r="AF77"/>
      <c r="AG77"/>
    </row>
    <row r="78" spans="1:33" ht="15" hidden="1" customHeight="1">
      <c r="A78"/>
      <c r="B78"/>
      <c r="C78"/>
      <c r="D78"/>
      <c r="E78"/>
      <c r="F78"/>
      <c r="G78"/>
      <c r="H78"/>
      <c r="I78"/>
      <c r="J78"/>
      <c r="K78"/>
      <c r="L78"/>
      <c r="M78"/>
      <c r="N78"/>
      <c r="O78"/>
      <c r="P78"/>
      <c r="Q78"/>
      <c r="R78"/>
      <c r="S78"/>
      <c r="T78"/>
      <c r="U78"/>
      <c r="V78"/>
      <c r="W78"/>
      <c r="X78"/>
      <c r="Y78"/>
      <c r="Z78"/>
      <c r="AA78" s="533"/>
      <c r="AB78"/>
      <c r="AC78"/>
      <c r="AD78"/>
      <c r="AE78"/>
      <c r="AF78"/>
      <c r="AG78"/>
    </row>
    <row r="79" spans="1:33" ht="15" hidden="1" customHeight="1">
      <c r="A79"/>
      <c r="B79"/>
      <c r="C79"/>
      <c r="D79"/>
      <c r="E79"/>
      <c r="F79"/>
      <c r="G79"/>
      <c r="H79"/>
      <c r="I79"/>
      <c r="J79"/>
      <c r="K79"/>
      <c r="L79"/>
      <c r="M79"/>
      <c r="N79"/>
      <c r="O79"/>
      <c r="P79"/>
      <c r="Q79"/>
      <c r="R79"/>
      <c r="S79"/>
      <c r="T79"/>
      <c r="U79"/>
      <c r="V79"/>
      <c r="W79"/>
      <c r="X79"/>
      <c r="Y79"/>
      <c r="Z79"/>
      <c r="AA79" s="533"/>
      <c r="AB79"/>
      <c r="AC79"/>
      <c r="AD79"/>
      <c r="AE79"/>
      <c r="AF79"/>
      <c r="AG79"/>
    </row>
  </sheetData>
  <mergeCells count="18">
    <mergeCell ref="C42:F46"/>
    <mergeCell ref="T10:T12"/>
    <mergeCell ref="U10:U12"/>
    <mergeCell ref="V10:V12"/>
    <mergeCell ref="W10:W12"/>
    <mergeCell ref="H10:H12"/>
    <mergeCell ref="I10:J11"/>
    <mergeCell ref="L10:M11"/>
    <mergeCell ref="O10:P11"/>
    <mergeCell ref="R10:R12"/>
    <mergeCell ref="S10:S12"/>
    <mergeCell ref="Z10:Z12"/>
    <mergeCell ref="AC10:AC12"/>
    <mergeCell ref="AE10:AE12"/>
    <mergeCell ref="AG10:AG12"/>
    <mergeCell ref="X10:X12"/>
    <mergeCell ref="Y10:Y12"/>
    <mergeCell ref="AA10:AA12"/>
  </mergeCells>
  <phoneticPr fontId="17" type="noConversion"/>
  <conditionalFormatting sqref="H3">
    <cfRule type="cellIs" dxfId="123" priority="31" stopIfTrue="1" operator="greaterThan">
      <formula>0</formula>
    </cfRule>
    <cfRule type="cellIs" dxfId="122" priority="32" stopIfTrue="1" operator="lessThan">
      <formula>1</formula>
    </cfRule>
  </conditionalFormatting>
  <conditionalFormatting sqref="H14">
    <cfRule type="cellIs" dxfId="121" priority="11" stopIfTrue="1" operator="greaterThan">
      <formula>0</formula>
    </cfRule>
    <cfRule type="cellIs" dxfId="120" priority="12" stopIfTrue="1" operator="lessThan">
      <formula>1</formula>
    </cfRule>
  </conditionalFormatting>
  <conditionalFormatting sqref="H17:H20">
    <cfRule type="cellIs" dxfId="119" priority="9" stopIfTrue="1" operator="greaterThan">
      <formula>0</formula>
    </cfRule>
    <cfRule type="cellIs" dxfId="118" priority="10" stopIfTrue="1" operator="lessThan">
      <formula>1</formula>
    </cfRule>
  </conditionalFormatting>
  <conditionalFormatting sqref="H23">
    <cfRule type="cellIs" dxfId="117" priority="7" stopIfTrue="1" operator="greaterThan">
      <formula>0</formula>
    </cfRule>
    <cfRule type="cellIs" dxfId="116" priority="8" stopIfTrue="1" operator="lessThan">
      <formula>1</formula>
    </cfRule>
  </conditionalFormatting>
  <conditionalFormatting sqref="H26:H29">
    <cfRule type="cellIs" dxfId="115" priority="5" stopIfTrue="1" operator="greaterThan">
      <formula>0</formula>
    </cfRule>
    <cfRule type="cellIs" dxfId="114" priority="6" stopIfTrue="1" operator="lessThan">
      <formula>1</formula>
    </cfRule>
  </conditionalFormatting>
  <conditionalFormatting sqref="H32:H35">
    <cfRule type="cellIs" dxfId="113" priority="3" stopIfTrue="1" operator="greaterThan">
      <formula>0</formula>
    </cfRule>
    <cfRule type="cellIs" dxfId="112" priority="4" stopIfTrue="1" operator="lessThan">
      <formula>1</formula>
    </cfRule>
  </conditionalFormatting>
  <conditionalFormatting sqref="H37:H39">
    <cfRule type="cellIs" dxfId="111" priority="1" stopIfTrue="1" operator="greaterThan">
      <formula>0</formula>
    </cfRule>
    <cfRule type="cellIs" dxfId="110" priority="2" stopIfTrue="1" operator="lessThan">
      <formula>1</formula>
    </cfRule>
  </conditionalFormatting>
  <dataValidations disablePrompts="1" count="1">
    <dataValidation type="list" allowBlank="1" showInputMessage="1" showErrorMessage="1" sqref="J26:J29 J23 J17:J20 M17:M20 M23 M26:M29 AC14 P17:P20 AC17:AC20 P23 AC23 P26:P29 AC26:AC29 P14 J14 M14 J32:J39 M32:M39 AC32:AC39 P32:P39" xr:uid="{99FBFF4D-36DD-4C8C-8B5E-026538049EA2}">
      <formula1>Confidence_grade</formula1>
    </dataValidation>
  </dataValidations>
  <pageMargins left="0.23622047244094491" right="0.23622047244094491" top="0.74803149606299213" bottom="0.74803149606299213" header="0.31496062992125984" footer="0.31496062992125984"/>
  <pageSetup paperSize="9" scale="68" fitToWidth="0" orientation="landscape" r:id="rId1"/>
  <headerFooter>
    <oddHeader>&amp;LDepartment of Internal Affairs - Three Waters Reform Programme - Request for Information Template Workbook I</oddHeader>
    <oddFooter>&amp;LPage &amp;P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129E67-9784-4E28-9944-B7C43AD03430}">
  <sheetPr>
    <tabColor rgb="FF55EBF7"/>
    <pageSetUpPr fitToPage="1"/>
  </sheetPr>
  <dimension ref="A1:XEC79"/>
  <sheetViews>
    <sheetView showGridLines="0" zoomScale="80" zoomScaleNormal="80" workbookViewId="0">
      <pane xSplit="8" ySplit="12" topLeftCell="I13" activePane="bottomRight" state="frozen"/>
      <selection activeCell="F20" sqref="F20"/>
      <selection pane="topRight" activeCell="F20" sqref="F20"/>
      <selection pane="bottomLeft" activeCell="F20" sqref="F20"/>
      <selection pane="bottomRight" activeCell="F20" sqref="F20"/>
    </sheetView>
  </sheetViews>
  <sheetFormatPr defaultColWidth="0" defaultRowHeight="0" customHeight="1" zeroHeight="1"/>
  <cols>
    <col min="1" max="1" width="2.453125" style="418" customWidth="1"/>
    <col min="2" max="2" width="6.453125" style="418" customWidth="1"/>
    <col min="3" max="3" width="17" style="418" customWidth="1"/>
    <col min="4" max="4" width="65.453125" style="418" bestFit="1" customWidth="1"/>
    <col min="5" max="5" width="9.453125" style="418" customWidth="1"/>
    <col min="6" max="6" width="8.54296875" style="418" customWidth="1"/>
    <col min="7" max="7" width="8.54296875" style="419" customWidth="1"/>
    <col min="8" max="8" width="19" style="66" bestFit="1" customWidth="1"/>
    <col min="9" max="9" width="13.54296875" style="418" customWidth="1"/>
    <col min="10" max="11" width="5.54296875" style="418" customWidth="1"/>
    <col min="12" max="12" width="13.54296875" style="418" customWidth="1"/>
    <col min="13" max="13" width="5.54296875" style="418" customWidth="1"/>
    <col min="14" max="14" width="5.54296875" style="419" customWidth="1"/>
    <col min="15" max="15" width="13.54296875" style="418" customWidth="1"/>
    <col min="16" max="17" width="5.54296875" style="418" customWidth="1"/>
    <col min="18" max="18" width="16.54296875" style="419" customWidth="1"/>
    <col min="19" max="19" width="16.54296875" style="104" customWidth="1"/>
    <col min="20" max="26" width="16.54296875" style="418" customWidth="1"/>
    <col min="27" max="27" width="16.54296875" style="32" customWidth="1"/>
    <col min="28" max="30" width="5.54296875" style="418" customWidth="1"/>
    <col min="31" max="31" width="15.453125" style="418" customWidth="1"/>
    <col min="32" max="32" width="5.54296875" style="418" customWidth="1"/>
    <col min="33" max="33" width="49.453125" style="418" customWidth="1"/>
    <col min="34" max="35" width="5.54296875" hidden="1"/>
    <col min="36" max="16346" width="9.453125" hidden="1"/>
    <col min="16358" max="16384" width="9.453125" hidden="1"/>
  </cols>
  <sheetData>
    <row r="1" spans="1:33" ht="28.4" customHeight="1">
      <c r="B1" s="382" t="str">
        <f>'Key information'!$B$6</f>
        <v>Three Waters Reform Programme: Request for Information Workbook I</v>
      </c>
      <c r="C1" s="421"/>
      <c r="D1" s="421"/>
      <c r="E1" s="186"/>
      <c r="F1" s="186"/>
      <c r="G1" s="186"/>
      <c r="H1" s="384"/>
      <c r="I1" s="186"/>
      <c r="J1" s="186"/>
      <c r="K1" s="186"/>
      <c r="L1" s="186"/>
      <c r="M1" s="186"/>
      <c r="N1" s="186"/>
      <c r="O1" s="186"/>
      <c r="P1" s="186"/>
      <c r="Q1" s="186"/>
      <c r="R1" s="186"/>
      <c r="S1" s="186"/>
      <c r="T1" s="186"/>
      <c r="U1" s="186"/>
      <c r="V1" s="186"/>
      <c r="W1" s="186"/>
      <c r="X1" s="186"/>
      <c r="Y1" s="186"/>
      <c r="Z1" s="186"/>
      <c r="AA1" s="536"/>
      <c r="AB1" s="186"/>
      <c r="AC1" s="186"/>
      <c r="AD1" s="186"/>
      <c r="AE1" s="186"/>
      <c r="AF1" s="186"/>
      <c r="AG1" s="187"/>
    </row>
    <row r="2" spans="1:33" ht="20">
      <c r="B2" s="37"/>
      <c r="C2" s="163"/>
      <c r="D2" s="116"/>
      <c r="E2" s="430"/>
      <c r="F2" s="430"/>
      <c r="G2" s="430"/>
      <c r="H2" s="430"/>
      <c r="I2" s="430"/>
      <c r="J2" s="430"/>
      <c r="K2" s="430"/>
      <c r="L2" s="430"/>
      <c r="M2" s="430"/>
      <c r="N2" s="430"/>
      <c r="O2" s="430"/>
      <c r="P2" s="430"/>
      <c r="Q2" s="430"/>
      <c r="R2" s="430"/>
      <c r="S2" s="430"/>
      <c r="T2" s="430"/>
      <c r="U2" s="430"/>
      <c r="V2" s="430"/>
      <c r="W2" s="430"/>
      <c r="X2" s="430"/>
      <c r="Y2" s="430"/>
      <c r="Z2" s="430"/>
      <c r="AB2" s="430"/>
      <c r="AC2" s="430"/>
      <c r="AD2" s="430"/>
      <c r="AE2" s="430"/>
      <c r="AF2" s="430"/>
      <c r="AG2" s="117"/>
    </row>
    <row r="3" spans="1:33" ht="14.5">
      <c r="A3" s="422"/>
      <c r="B3" s="320" t="s">
        <v>495</v>
      </c>
      <c r="C3" s="166"/>
      <c r="D3" s="321">
        <f>'Key information'!$E$8</f>
        <v>0</v>
      </c>
      <c r="E3" s="166"/>
      <c r="F3" s="118"/>
      <c r="G3" s="338" t="s">
        <v>100</v>
      </c>
      <c r="H3" s="441">
        <f>SUM(H14:H37)</f>
        <v>15</v>
      </c>
      <c r="I3" s="118"/>
      <c r="J3" s="118"/>
      <c r="K3" s="118"/>
      <c r="L3" s="118"/>
      <c r="M3" s="118"/>
      <c r="N3" s="429"/>
      <c r="O3" s="189"/>
      <c r="P3" s="430"/>
      <c r="Q3" s="166"/>
      <c r="R3" s="166"/>
      <c r="S3" s="73"/>
      <c r="T3" s="166"/>
      <c r="U3" s="166"/>
      <c r="V3" s="166"/>
      <c r="W3" s="166"/>
      <c r="X3" s="166"/>
      <c r="Y3" s="166"/>
      <c r="Z3" s="166"/>
      <c r="AA3" s="369"/>
      <c r="AB3" s="166"/>
      <c r="AC3" s="166"/>
      <c r="AD3" s="166"/>
      <c r="AE3" s="166"/>
      <c r="AF3" s="166"/>
      <c r="AG3" s="167"/>
    </row>
    <row r="4" spans="1:33" ht="14.5">
      <c r="B4" s="448"/>
      <c r="C4" s="190"/>
      <c r="D4" s="191"/>
      <c r="E4" s="439"/>
      <c r="F4" s="439"/>
      <c r="G4" s="439"/>
      <c r="H4" s="439"/>
      <c r="I4" s="439"/>
      <c r="J4" s="439"/>
      <c r="K4" s="439"/>
      <c r="L4" s="439"/>
      <c r="M4" s="439"/>
      <c r="N4" s="42"/>
      <c r="O4" s="43"/>
      <c r="P4" s="43"/>
      <c r="Q4" s="199"/>
      <c r="R4" s="199"/>
      <c r="S4" s="193"/>
      <c r="T4" s="42"/>
      <c r="U4" s="42"/>
      <c r="V4" s="42"/>
      <c r="W4" s="42"/>
      <c r="X4" s="42"/>
      <c r="Y4" s="42"/>
      <c r="Z4" s="42"/>
      <c r="AA4" s="537"/>
      <c r="AB4" s="42"/>
      <c r="AC4" s="42"/>
      <c r="AD4" s="42"/>
      <c r="AE4" s="42"/>
      <c r="AF4" s="42"/>
      <c r="AG4" s="168"/>
    </row>
    <row r="5" spans="1:33" ht="14.5">
      <c r="C5" s="32"/>
      <c r="H5" s="419"/>
      <c r="S5" s="457"/>
      <c r="T5" s="419"/>
    </row>
    <row r="6" spans="1:33" ht="15" thickBot="1">
      <c r="B6" s="44"/>
      <c r="C6" s="45"/>
      <c r="D6" s="423"/>
      <c r="E6" s="423"/>
      <c r="F6" s="423"/>
      <c r="G6" s="423"/>
      <c r="H6" s="423"/>
      <c r="I6" s="423"/>
      <c r="J6" s="423"/>
      <c r="K6" s="423"/>
      <c r="L6" s="423"/>
      <c r="M6" s="423"/>
      <c r="N6" s="47"/>
      <c r="O6" s="423"/>
      <c r="P6" s="423"/>
      <c r="Q6" s="200"/>
      <c r="R6" s="200"/>
      <c r="S6" s="105"/>
      <c r="T6" s="423"/>
      <c r="U6" s="423"/>
      <c r="V6" s="423"/>
      <c r="W6" s="423"/>
      <c r="X6" s="423"/>
      <c r="Y6" s="423"/>
      <c r="Z6" s="423"/>
      <c r="AA6" s="146"/>
      <c r="AB6" s="423"/>
      <c r="AC6" s="423"/>
      <c r="AD6" s="423"/>
      <c r="AE6" s="423"/>
      <c r="AF6" s="423"/>
      <c r="AG6" s="131"/>
    </row>
    <row r="7" spans="1:33" ht="14.5">
      <c r="B7" s="48"/>
      <c r="C7" s="86" t="s">
        <v>722</v>
      </c>
      <c r="D7" s="87"/>
      <c r="E7" s="430"/>
      <c r="F7" s="430"/>
      <c r="G7" s="429"/>
      <c r="H7" s="430"/>
      <c r="I7" s="430"/>
      <c r="J7" s="430"/>
      <c r="K7" s="430"/>
      <c r="L7" s="430"/>
      <c r="M7" s="430"/>
      <c r="N7" s="429"/>
      <c r="O7" s="430"/>
      <c r="P7" s="430"/>
      <c r="Q7" s="166"/>
      <c r="R7" s="166"/>
      <c r="S7" s="124"/>
      <c r="T7" s="430"/>
      <c r="U7" s="430"/>
      <c r="V7" s="430"/>
      <c r="W7" s="430"/>
      <c r="X7" s="430"/>
      <c r="Y7" s="430"/>
      <c r="Z7" s="430"/>
      <c r="AB7" s="430"/>
      <c r="AC7" s="430"/>
      <c r="AD7" s="430"/>
      <c r="AE7" s="430"/>
      <c r="AF7" s="430"/>
      <c r="AG7" s="117"/>
    </row>
    <row r="8" spans="1:33" ht="15" thickBot="1">
      <c r="B8" s="48"/>
      <c r="C8" s="88" t="s">
        <v>690</v>
      </c>
      <c r="D8" s="89"/>
      <c r="E8" s="430"/>
      <c r="F8" s="430"/>
      <c r="G8" s="429"/>
      <c r="H8" s="430"/>
      <c r="I8" s="430"/>
      <c r="J8" s="430"/>
      <c r="K8" s="430"/>
      <c r="L8" s="430"/>
      <c r="M8" s="430"/>
      <c r="N8" s="429"/>
      <c r="O8" s="430"/>
      <c r="P8" s="430"/>
      <c r="Q8" s="166"/>
      <c r="R8" s="166"/>
      <c r="S8" s="124"/>
      <c r="T8" s="430"/>
      <c r="U8" s="430"/>
      <c r="V8" s="430"/>
      <c r="W8" s="430"/>
      <c r="X8" s="430"/>
      <c r="Y8" s="430"/>
      <c r="Z8" s="430"/>
      <c r="AB8" s="430"/>
      <c r="AC8" s="430"/>
      <c r="AD8" s="430"/>
      <c r="AE8" s="430"/>
      <c r="AF8" s="430"/>
      <c r="AG8" s="117"/>
    </row>
    <row r="9" spans="1:33" ht="17.5" thickBot="1">
      <c r="B9" s="48"/>
      <c r="C9" s="430"/>
      <c r="D9" s="430"/>
      <c r="E9" s="430"/>
      <c r="F9" s="430"/>
      <c r="G9" s="429"/>
      <c r="H9" s="430"/>
      <c r="I9" s="430"/>
      <c r="J9" s="430"/>
      <c r="K9" s="430"/>
      <c r="L9" s="430"/>
      <c r="M9" s="430"/>
      <c r="N9" s="429"/>
      <c r="O9" s="430"/>
      <c r="P9" s="430"/>
      <c r="Q9" s="166"/>
      <c r="R9" s="166"/>
      <c r="S9" s="124"/>
      <c r="T9" s="430"/>
      <c r="U9" s="430"/>
      <c r="V9" s="430"/>
      <c r="W9" s="430"/>
      <c r="X9" s="430"/>
      <c r="Y9" s="430"/>
      <c r="Z9" s="430"/>
      <c r="AB9" s="430"/>
      <c r="AC9" s="334" t="s">
        <v>836</v>
      </c>
      <c r="AD9" s="430"/>
      <c r="AE9" s="430"/>
      <c r="AF9" s="430"/>
      <c r="AG9" s="117"/>
    </row>
    <row r="10" spans="1:33" ht="21" customHeight="1">
      <c r="B10" s="48"/>
      <c r="C10" s="86" t="s">
        <v>101</v>
      </c>
      <c r="D10" s="95" t="s">
        <v>32</v>
      </c>
      <c r="E10" s="95" t="s">
        <v>102</v>
      </c>
      <c r="F10" s="91" t="s">
        <v>103</v>
      </c>
      <c r="H10" s="602" t="s">
        <v>104</v>
      </c>
      <c r="I10" s="605">
        <v>43646</v>
      </c>
      <c r="J10" s="606"/>
      <c r="L10" s="605">
        <v>44012</v>
      </c>
      <c r="M10" s="606"/>
      <c r="N10" s="418"/>
      <c r="O10" s="594" t="s">
        <v>8</v>
      </c>
      <c r="P10" s="595"/>
      <c r="R10" s="567" t="s">
        <v>132</v>
      </c>
      <c r="S10" s="567" t="s">
        <v>118</v>
      </c>
      <c r="T10" s="567" t="s">
        <v>119</v>
      </c>
      <c r="U10" s="567" t="s">
        <v>120</v>
      </c>
      <c r="V10" s="567" t="s">
        <v>121</v>
      </c>
      <c r="W10" s="567" t="s">
        <v>122</v>
      </c>
      <c r="X10" s="567" t="s">
        <v>123</v>
      </c>
      <c r="Y10" s="567" t="s">
        <v>124</v>
      </c>
      <c r="Z10" s="567" t="s">
        <v>125</v>
      </c>
      <c r="AA10" s="567" t="s">
        <v>835</v>
      </c>
      <c r="AC10" s="576" t="s">
        <v>112</v>
      </c>
      <c r="AD10" s="419"/>
      <c r="AE10" s="570" t="s">
        <v>105</v>
      </c>
      <c r="AF10" s="424"/>
      <c r="AG10" s="573" t="s">
        <v>106</v>
      </c>
    </row>
    <row r="11" spans="1:33" ht="14.5">
      <c r="B11" s="48"/>
      <c r="C11" s="126" t="s">
        <v>107</v>
      </c>
      <c r="D11" s="94"/>
      <c r="E11" s="94"/>
      <c r="F11" s="92" t="s">
        <v>108</v>
      </c>
      <c r="H11" s="603"/>
      <c r="I11" s="607"/>
      <c r="J11" s="608"/>
      <c r="L11" s="607"/>
      <c r="M11" s="608"/>
      <c r="N11" s="418"/>
      <c r="O11" s="596"/>
      <c r="P11" s="597"/>
      <c r="R11" s="568"/>
      <c r="S11" s="568"/>
      <c r="T11" s="568"/>
      <c r="U11" s="568"/>
      <c r="V11" s="568"/>
      <c r="W11" s="568"/>
      <c r="X11" s="568"/>
      <c r="Y11" s="568"/>
      <c r="Z11" s="568"/>
      <c r="AA11" s="568"/>
      <c r="AC11" s="577"/>
      <c r="AD11" s="419"/>
      <c r="AE11" s="571"/>
      <c r="AF11" s="424"/>
      <c r="AG11" s="574"/>
    </row>
    <row r="12" spans="1:33" ht="15" thickBot="1">
      <c r="B12" s="48"/>
      <c r="C12" s="88"/>
      <c r="D12" s="96"/>
      <c r="E12" s="96"/>
      <c r="F12" s="93"/>
      <c r="H12" s="604"/>
      <c r="I12" s="98"/>
      <c r="J12" s="456" t="s">
        <v>112</v>
      </c>
      <c r="L12" s="98"/>
      <c r="M12" s="456" t="s">
        <v>112</v>
      </c>
      <c r="N12" s="418"/>
      <c r="O12" s="98"/>
      <c r="P12" s="456" t="s">
        <v>112</v>
      </c>
      <c r="R12" s="569"/>
      <c r="S12" s="569"/>
      <c r="T12" s="569"/>
      <c r="U12" s="569"/>
      <c r="V12" s="569"/>
      <c r="W12" s="569"/>
      <c r="X12" s="569"/>
      <c r="Y12" s="569"/>
      <c r="Z12" s="569"/>
      <c r="AA12" s="569"/>
      <c r="AC12" s="578"/>
      <c r="AD12" s="419"/>
      <c r="AE12" s="572"/>
      <c r="AF12" s="425"/>
      <c r="AG12" s="575"/>
    </row>
    <row r="13" spans="1:33" ht="14.5">
      <c r="B13" s="48"/>
      <c r="C13" s="430"/>
      <c r="D13" s="430"/>
      <c r="E13" s="430"/>
      <c r="F13" s="430"/>
      <c r="G13" s="429"/>
      <c r="H13" s="430"/>
      <c r="I13" s="430"/>
      <c r="J13" s="430"/>
      <c r="K13" s="430"/>
      <c r="L13" s="430"/>
      <c r="M13" s="430"/>
      <c r="N13" s="429"/>
      <c r="O13" s="430"/>
      <c r="P13" s="430"/>
      <c r="Q13" s="430"/>
      <c r="R13" s="430"/>
      <c r="S13" s="430"/>
      <c r="T13" s="430"/>
      <c r="U13" s="430"/>
      <c r="V13" s="430"/>
      <c r="W13" s="430"/>
      <c r="X13" s="430"/>
      <c r="Y13" s="430"/>
      <c r="Z13" s="430"/>
      <c r="AB13" s="430"/>
      <c r="AC13" s="430"/>
      <c r="AD13" s="430"/>
      <c r="AE13" s="430"/>
      <c r="AF13" s="430"/>
      <c r="AG13" s="117"/>
    </row>
    <row r="14" spans="1:33" ht="14.5">
      <c r="B14" s="436">
        <f>IF(C14="","",COUNTIF($C14:C$14,"&lt;&gt;""")-COUNTBLANK($C14:C$14))</f>
        <v>1</v>
      </c>
      <c r="C14" s="427" t="s">
        <v>599</v>
      </c>
      <c r="D14" s="416" t="s">
        <v>326</v>
      </c>
      <c r="E14" s="433" t="s">
        <v>128</v>
      </c>
      <c r="F14" s="428" t="s">
        <v>115</v>
      </c>
      <c r="G14" s="429"/>
      <c r="H14" s="442">
        <f>IF(AND(I14&lt;&gt;"",J14&lt;&gt;"",L14&lt;&gt;"",M14&lt;&gt;"",O14&lt;&gt;"",P14&lt;&gt;"",AG14&lt;&gt;"",R14&lt;&gt;"",S14&lt;&gt;"",T14&lt;&gt;"",U14&lt;&gt;"",V14&lt;&gt;"",W14&lt;&gt;"",X14&lt;&gt;"",Y14&lt;&gt;"",Z14&lt;&gt;"",,AA14&lt;&gt;"",AC14&lt;&gt;""),0,1)</f>
        <v>1</v>
      </c>
      <c r="I14" s="81">
        <f>F8b!I31</f>
        <v>0</v>
      </c>
      <c r="J14" s="434"/>
      <c r="K14" s="430"/>
      <c r="L14" s="81">
        <f>F8b!L31</f>
        <v>0</v>
      </c>
      <c r="M14" s="434"/>
      <c r="N14" s="430"/>
      <c r="O14" s="81">
        <f>F8b!O31</f>
        <v>0</v>
      </c>
      <c r="P14" s="434"/>
      <c r="Q14" s="430"/>
      <c r="R14" s="81">
        <f>F8b!R31</f>
        <v>0</v>
      </c>
      <c r="S14" s="81">
        <f>F8b!S31</f>
        <v>0</v>
      </c>
      <c r="T14" s="81">
        <f>F8b!T31</f>
        <v>0</v>
      </c>
      <c r="U14" s="81">
        <f>F8b!U31</f>
        <v>0</v>
      </c>
      <c r="V14" s="81">
        <f>F8b!V31</f>
        <v>0</v>
      </c>
      <c r="W14" s="81">
        <f>F8b!W31</f>
        <v>0</v>
      </c>
      <c r="X14" s="81">
        <f>F8b!X31</f>
        <v>0</v>
      </c>
      <c r="Y14" s="81">
        <f>F8b!Y31</f>
        <v>0</v>
      </c>
      <c r="Z14" s="81">
        <f>F8b!Z31</f>
        <v>0</v>
      </c>
      <c r="AA14" s="538">
        <f>F8b!AB31</f>
        <v>0</v>
      </c>
      <c r="AC14" s="434"/>
      <c r="AD14" s="171"/>
      <c r="AE14" s="458"/>
      <c r="AF14" s="429"/>
      <c r="AG14" s="74"/>
    </row>
    <row r="15" spans="1:33" ht="14.5">
      <c r="B15" s="436" t="str">
        <f>IF(C15="","",COUNTIF($C$14:C15,"&lt;&gt;""")-COUNTBLANK($C$14:C15))</f>
        <v/>
      </c>
      <c r="C15" s="430"/>
      <c r="D15" s="430"/>
      <c r="E15" s="430"/>
      <c r="F15" s="430"/>
      <c r="G15" s="430"/>
      <c r="H15" s="430"/>
      <c r="I15" s="170"/>
      <c r="J15" s="170"/>
      <c r="K15" s="170"/>
      <c r="L15" s="170"/>
      <c r="M15" s="170"/>
      <c r="N15" s="170"/>
      <c r="O15" s="170"/>
      <c r="P15" s="170"/>
      <c r="Q15" s="170"/>
      <c r="R15" s="170"/>
      <c r="S15" s="170"/>
      <c r="T15" s="170"/>
      <c r="U15" s="170"/>
      <c r="V15" s="170"/>
      <c r="W15" s="170"/>
      <c r="X15" s="170"/>
      <c r="Y15" s="170"/>
      <c r="Z15" s="170"/>
      <c r="AC15" s="170"/>
      <c r="AD15" s="170"/>
      <c r="AE15" s="430"/>
      <c r="AF15" s="430"/>
      <c r="AG15" s="117"/>
    </row>
    <row r="16" spans="1:33" ht="16">
      <c r="B16" s="436" t="str">
        <f>IF(C16="","",COUNTIF($C$14:C16,"&lt;&gt;""")-COUNTBLANK($C$14:C16))</f>
        <v/>
      </c>
      <c r="C16" s="427"/>
      <c r="D16" s="408" t="s">
        <v>784</v>
      </c>
      <c r="E16" s="416"/>
      <c r="F16" s="427"/>
      <c r="G16" s="429"/>
      <c r="H16" s="430"/>
      <c r="I16" s="171"/>
      <c r="J16" s="171"/>
      <c r="K16" s="171"/>
      <c r="L16" s="171"/>
      <c r="M16" s="171"/>
      <c r="N16" s="171"/>
      <c r="O16" s="171"/>
      <c r="P16" s="171"/>
      <c r="Q16" s="171"/>
      <c r="R16" s="171"/>
      <c r="S16" s="171"/>
      <c r="T16" s="171"/>
      <c r="U16" s="171"/>
      <c r="V16" s="171"/>
      <c r="W16" s="171"/>
      <c r="X16" s="171"/>
      <c r="Y16" s="171"/>
      <c r="Z16" s="90"/>
      <c r="AA16" s="539"/>
      <c r="AC16" s="171"/>
      <c r="AD16" s="171"/>
      <c r="AE16" s="429"/>
      <c r="AF16" s="429"/>
      <c r="AG16" s="385"/>
    </row>
    <row r="17" spans="2:33" ht="14.5">
      <c r="B17" s="436">
        <f>IF(C17="","",COUNTIF($C$14:C17,"&lt;&gt;""")-COUNTBLANK($C$14:C17))</f>
        <v>2</v>
      </c>
      <c r="C17" s="427" t="s">
        <v>600</v>
      </c>
      <c r="D17" s="427" t="s">
        <v>148</v>
      </c>
      <c r="E17" s="433" t="s">
        <v>128</v>
      </c>
      <c r="F17" s="428" t="s">
        <v>109</v>
      </c>
      <c r="G17" s="429"/>
      <c r="H17" s="442">
        <f t="shared" ref="H17:H20" si="0">IF(AND(I17&lt;&gt;"",J17&lt;&gt;"",L17&lt;&gt;"",M17&lt;&gt;"",O17&lt;&gt;"",P17&lt;&gt;"",AG17&lt;&gt;"",R17&lt;&gt;"",S17&lt;&gt;"",T17&lt;&gt;"",U17&lt;&gt;"",V17&lt;&gt;"",W17&lt;&gt;"",X17&lt;&gt;"",Y17&lt;&gt;"",Z17&lt;&gt;"",,AA17&lt;&gt;"",AC17&lt;&gt;""),0,1)</f>
        <v>1</v>
      </c>
      <c r="I17" s="74"/>
      <c r="J17" s="434"/>
      <c r="K17" s="171"/>
      <c r="L17" s="74"/>
      <c r="M17" s="434"/>
      <c r="N17" s="171"/>
      <c r="O17" s="74"/>
      <c r="P17" s="434"/>
      <c r="Q17" s="171"/>
      <c r="R17" s="74"/>
      <c r="S17" s="74"/>
      <c r="T17" s="74"/>
      <c r="U17" s="74"/>
      <c r="V17" s="74"/>
      <c r="W17" s="74"/>
      <c r="X17" s="74"/>
      <c r="Y17" s="74"/>
      <c r="Z17" s="74"/>
      <c r="AA17" s="484"/>
      <c r="AC17" s="434"/>
      <c r="AD17" s="171"/>
      <c r="AE17" s="458"/>
      <c r="AF17" s="429"/>
      <c r="AG17" s="74"/>
    </row>
    <row r="18" spans="2:33" ht="14.5">
      <c r="B18" s="436">
        <f>IF(C18="","",COUNTIF($C$14:C18,"&lt;&gt;""")-COUNTBLANK($C$14:C18))</f>
        <v>3</v>
      </c>
      <c r="C18" s="427" t="s">
        <v>601</v>
      </c>
      <c r="D18" s="427" t="s">
        <v>150</v>
      </c>
      <c r="E18" s="433" t="s">
        <v>128</v>
      </c>
      <c r="F18" s="428" t="s">
        <v>109</v>
      </c>
      <c r="G18" s="429"/>
      <c r="H18" s="442">
        <f t="shared" si="0"/>
        <v>1</v>
      </c>
      <c r="I18" s="74"/>
      <c r="J18" s="434"/>
      <c r="K18" s="171"/>
      <c r="L18" s="74"/>
      <c r="M18" s="434"/>
      <c r="N18" s="171"/>
      <c r="O18" s="74"/>
      <c r="P18" s="434"/>
      <c r="Q18" s="171"/>
      <c r="R18" s="74"/>
      <c r="S18" s="74"/>
      <c r="T18" s="74"/>
      <c r="U18" s="74"/>
      <c r="V18" s="74"/>
      <c r="W18" s="74"/>
      <c r="X18" s="74"/>
      <c r="Y18" s="74"/>
      <c r="Z18" s="74"/>
      <c r="AA18" s="484"/>
      <c r="AC18" s="434"/>
      <c r="AD18" s="171"/>
      <c r="AE18" s="458"/>
      <c r="AF18" s="429"/>
      <c r="AG18" s="74"/>
    </row>
    <row r="19" spans="2:33" ht="14.5">
      <c r="B19" s="436">
        <f>IF(C19="","",COUNTIF($C$14:C19,"&lt;&gt;""")-COUNTBLANK($C$14:C19))</f>
        <v>4</v>
      </c>
      <c r="C19" s="427" t="s">
        <v>602</v>
      </c>
      <c r="D19" s="427" t="s">
        <v>152</v>
      </c>
      <c r="E19" s="433" t="s">
        <v>128</v>
      </c>
      <c r="F19" s="428" t="s">
        <v>109</v>
      </c>
      <c r="G19" s="429"/>
      <c r="H19" s="442">
        <f t="shared" si="0"/>
        <v>1</v>
      </c>
      <c r="I19" s="74"/>
      <c r="J19" s="434"/>
      <c r="K19" s="171"/>
      <c r="L19" s="74"/>
      <c r="M19" s="434"/>
      <c r="N19" s="171"/>
      <c r="O19" s="74"/>
      <c r="P19" s="434"/>
      <c r="Q19" s="171"/>
      <c r="R19" s="74"/>
      <c r="S19" s="74"/>
      <c r="T19" s="74"/>
      <c r="U19" s="74"/>
      <c r="V19" s="74"/>
      <c r="W19" s="74"/>
      <c r="X19" s="74"/>
      <c r="Y19" s="74"/>
      <c r="Z19" s="74"/>
      <c r="AA19" s="484"/>
      <c r="AC19" s="434"/>
      <c r="AD19" s="171"/>
      <c r="AE19" s="458"/>
      <c r="AF19" s="429"/>
      <c r="AG19" s="74"/>
    </row>
    <row r="20" spans="2:33" ht="14.5">
      <c r="B20" s="436">
        <f>IF(C20="","",COUNTIF($C$14:C20,"&lt;&gt;""")-COUNTBLANK($C$14:C20))</f>
        <v>5</v>
      </c>
      <c r="C20" s="427" t="s">
        <v>603</v>
      </c>
      <c r="D20" s="427" t="s">
        <v>724</v>
      </c>
      <c r="E20" s="433" t="s">
        <v>128</v>
      </c>
      <c r="F20" s="428" t="s">
        <v>114</v>
      </c>
      <c r="G20" s="429"/>
      <c r="H20" s="442">
        <f t="shared" si="0"/>
        <v>1</v>
      </c>
      <c r="I20" s="353">
        <f>SUM(I17:I19)</f>
        <v>0</v>
      </c>
      <c r="J20" s="434"/>
      <c r="K20" s="430"/>
      <c r="L20" s="353">
        <f>SUM(L17:L19)</f>
        <v>0</v>
      </c>
      <c r="M20" s="434"/>
      <c r="N20" s="430"/>
      <c r="O20" s="353">
        <f>SUM(O17:O19)</f>
        <v>0</v>
      </c>
      <c r="P20" s="434"/>
      <c r="Q20" s="430"/>
      <c r="R20" s="353">
        <f t="shared" ref="R20:Z20" si="1">SUM(R17:R19)</f>
        <v>0</v>
      </c>
      <c r="S20" s="353">
        <f t="shared" si="1"/>
        <v>0</v>
      </c>
      <c r="T20" s="353">
        <f t="shared" si="1"/>
        <v>0</v>
      </c>
      <c r="U20" s="353">
        <f t="shared" si="1"/>
        <v>0</v>
      </c>
      <c r="V20" s="353">
        <f t="shared" si="1"/>
        <v>0</v>
      </c>
      <c r="W20" s="353">
        <f t="shared" si="1"/>
        <v>0</v>
      </c>
      <c r="X20" s="353">
        <f t="shared" si="1"/>
        <v>0</v>
      </c>
      <c r="Y20" s="353">
        <f t="shared" si="1"/>
        <v>0</v>
      </c>
      <c r="Z20" s="353">
        <f t="shared" si="1"/>
        <v>0</v>
      </c>
      <c r="AA20" s="540">
        <f>SUM(AA17:AA19)</f>
        <v>0</v>
      </c>
      <c r="AC20" s="434"/>
      <c r="AD20" s="430"/>
      <c r="AE20" s="458"/>
      <c r="AF20" s="429"/>
      <c r="AG20" s="74"/>
    </row>
    <row r="21" spans="2:33" ht="14.5">
      <c r="B21" s="436" t="str">
        <f>IF(C21="","",COUNTIF($C$14:C21,"&lt;&gt;""")-COUNTBLANK($C$14:C21))</f>
        <v/>
      </c>
      <c r="C21" s="430"/>
      <c r="D21" s="430"/>
      <c r="E21" s="430"/>
      <c r="F21" s="430"/>
      <c r="G21" s="430"/>
      <c r="H21" s="430"/>
      <c r="I21" s="170"/>
      <c r="J21" s="170"/>
      <c r="K21" s="170"/>
      <c r="L21" s="170"/>
      <c r="M21" s="170"/>
      <c r="N21" s="170"/>
      <c r="O21" s="170"/>
      <c r="P21" s="170"/>
      <c r="Q21" s="170"/>
      <c r="R21" s="170"/>
      <c r="S21" s="170"/>
      <c r="T21" s="170"/>
      <c r="U21" s="170"/>
      <c r="V21" s="170"/>
      <c r="W21" s="170"/>
      <c r="X21" s="170"/>
      <c r="Y21" s="170"/>
      <c r="Z21" s="170"/>
      <c r="AC21" s="170"/>
      <c r="AD21" s="170"/>
      <c r="AE21" s="430"/>
      <c r="AF21" s="430"/>
      <c r="AG21" s="117"/>
    </row>
    <row r="22" spans="2:33" ht="14.5">
      <c r="B22" s="436" t="str">
        <f>IF(C22="","",COUNTIF($C$14:C22,"&lt;&gt;""")-COUNTBLANK($C$14:C22))</f>
        <v/>
      </c>
      <c r="C22" s="427"/>
      <c r="D22" s="416" t="s">
        <v>155</v>
      </c>
      <c r="E22" s="416"/>
      <c r="F22" s="427"/>
      <c r="G22" s="429"/>
      <c r="H22" s="430"/>
      <c r="I22" s="171"/>
      <c r="J22" s="171"/>
      <c r="K22" s="171"/>
      <c r="L22" s="171"/>
      <c r="M22" s="171"/>
      <c r="N22" s="171"/>
      <c r="O22" s="171"/>
      <c r="P22" s="171"/>
      <c r="Q22" s="171"/>
      <c r="R22" s="171"/>
      <c r="S22" s="171"/>
      <c r="T22" s="171"/>
      <c r="U22" s="171"/>
      <c r="V22" s="171"/>
      <c r="W22" s="171"/>
      <c r="X22" s="171"/>
      <c r="Y22" s="171"/>
      <c r="Z22" s="171"/>
      <c r="AA22" s="233"/>
      <c r="AC22" s="171"/>
      <c r="AD22" s="171"/>
      <c r="AE22" s="429"/>
      <c r="AF22" s="429"/>
      <c r="AG22" s="385"/>
    </row>
    <row r="23" spans="2:33" ht="14.5">
      <c r="B23" s="436">
        <f>IF(C23="","",COUNTIF($C$14:C23,"&lt;&gt;""")-COUNTBLANK($C$14:C23))</f>
        <v>6</v>
      </c>
      <c r="C23" s="427" t="s">
        <v>604</v>
      </c>
      <c r="D23" s="427" t="s">
        <v>332</v>
      </c>
      <c r="E23" s="433" t="s">
        <v>128</v>
      </c>
      <c r="F23" s="428" t="s">
        <v>109</v>
      </c>
      <c r="G23" s="429"/>
      <c r="H23" s="442">
        <f>IF(AND(I23&lt;&gt;"",J23&lt;&gt;"",L23&lt;&gt;"",M23&lt;&gt;"",O23&lt;&gt;"",P23&lt;&gt;"",AG23&lt;&gt;"",R23&lt;&gt;"",S23&lt;&gt;"",T23&lt;&gt;"",U23&lt;&gt;"",V23&lt;&gt;"",W23&lt;&gt;"",X23&lt;&gt;"",Y23&lt;&gt;"",Z23&lt;&gt;"",,AA23&lt;&gt;"",AC23&lt;&gt;""),0,1)</f>
        <v>1</v>
      </c>
      <c r="I23" s="74"/>
      <c r="J23" s="434"/>
      <c r="K23" s="171"/>
      <c r="L23" s="74"/>
      <c r="M23" s="434"/>
      <c r="N23" s="171"/>
      <c r="O23" s="74"/>
      <c r="P23" s="434"/>
      <c r="Q23" s="171"/>
      <c r="R23" s="74"/>
      <c r="S23" s="74"/>
      <c r="T23" s="74"/>
      <c r="U23" s="74"/>
      <c r="V23" s="74"/>
      <c r="W23" s="74"/>
      <c r="X23" s="74"/>
      <c r="Y23" s="74"/>
      <c r="Z23" s="74"/>
      <c r="AA23" s="484"/>
      <c r="AC23" s="434"/>
      <c r="AD23" s="171"/>
      <c r="AE23" s="458"/>
      <c r="AF23" s="429"/>
      <c r="AG23" s="74"/>
    </row>
    <row r="24" spans="2:33" ht="14.5">
      <c r="B24" s="436" t="str">
        <f>IF(C24="","",COUNTIF($C$14:C24,"&lt;&gt;""")-COUNTBLANK($C$14:C24))</f>
        <v/>
      </c>
      <c r="C24" s="430"/>
      <c r="D24" s="430"/>
      <c r="E24" s="430"/>
      <c r="F24" s="430"/>
      <c r="G24" s="430"/>
      <c r="H24" s="430"/>
      <c r="I24" s="170"/>
      <c r="J24" s="170"/>
      <c r="K24" s="170"/>
      <c r="L24" s="170"/>
      <c r="M24" s="170"/>
      <c r="N24" s="170"/>
      <c r="O24" s="170"/>
      <c r="P24" s="170"/>
      <c r="Q24" s="170"/>
      <c r="R24" s="170"/>
      <c r="S24" s="170"/>
      <c r="T24" s="170"/>
      <c r="U24" s="170"/>
      <c r="V24" s="170"/>
      <c r="W24" s="170"/>
      <c r="X24" s="170"/>
      <c r="Y24" s="170"/>
      <c r="Z24" s="170"/>
      <c r="AC24" s="170"/>
      <c r="AD24" s="170"/>
      <c r="AE24" s="430"/>
      <c r="AF24" s="430"/>
      <c r="AG24" s="117"/>
    </row>
    <row r="25" spans="2:33" ht="14.5">
      <c r="B25" s="436" t="str">
        <f>IF(C25="","",COUNTIF($C$14:C25,"&lt;&gt;""")-COUNTBLANK($C$14:C25))</f>
        <v/>
      </c>
      <c r="C25" s="427"/>
      <c r="D25" s="416" t="s">
        <v>530</v>
      </c>
      <c r="E25" s="416"/>
      <c r="F25" s="427"/>
      <c r="G25" s="429"/>
      <c r="H25" s="430"/>
      <c r="I25" s="171"/>
      <c r="J25" s="171"/>
      <c r="K25" s="171"/>
      <c r="L25" s="171"/>
      <c r="M25" s="171"/>
      <c r="N25" s="171"/>
      <c r="O25" s="171"/>
      <c r="P25" s="171"/>
      <c r="Q25" s="171"/>
      <c r="R25" s="171"/>
      <c r="S25" s="171"/>
      <c r="T25" s="171"/>
      <c r="U25" s="171"/>
      <c r="V25" s="171"/>
      <c r="W25" s="171"/>
      <c r="X25" s="171"/>
      <c r="Y25" s="171"/>
      <c r="Z25" s="171"/>
      <c r="AA25" s="233"/>
      <c r="AC25" s="171"/>
      <c r="AD25" s="171"/>
      <c r="AE25" s="429"/>
      <c r="AF25" s="429"/>
      <c r="AG25" s="385"/>
    </row>
    <row r="26" spans="2:33" ht="14.5">
      <c r="B26" s="436">
        <f>IF(C26="","",COUNTIF($C$14:C26,"&lt;&gt;""")-COUNTBLANK($C$14:C26))</f>
        <v>7</v>
      </c>
      <c r="C26" s="427" t="s">
        <v>605</v>
      </c>
      <c r="D26" s="427" t="s">
        <v>334</v>
      </c>
      <c r="E26" s="433" t="s">
        <v>128</v>
      </c>
      <c r="F26" s="428" t="s">
        <v>109</v>
      </c>
      <c r="G26" s="429"/>
      <c r="H26" s="442">
        <f t="shared" ref="H26:H29" si="2">IF(AND(I26&lt;&gt;"",J26&lt;&gt;"",L26&lt;&gt;"",M26&lt;&gt;"",O26&lt;&gt;"",P26&lt;&gt;"",AG26&lt;&gt;"",R26&lt;&gt;"",S26&lt;&gt;"",T26&lt;&gt;"",U26&lt;&gt;"",V26&lt;&gt;"",W26&lt;&gt;"",X26&lt;&gt;"",Y26&lt;&gt;"",Z26&lt;&gt;"",,AA26&lt;&gt;"",AC26&lt;&gt;""),0,1)</f>
        <v>1</v>
      </c>
      <c r="I26" s="74"/>
      <c r="J26" s="434"/>
      <c r="K26" s="171"/>
      <c r="L26" s="74"/>
      <c r="M26" s="434"/>
      <c r="N26" s="171"/>
      <c r="O26" s="74"/>
      <c r="P26" s="434"/>
      <c r="Q26" s="171"/>
      <c r="R26" s="74"/>
      <c r="S26" s="74"/>
      <c r="T26" s="74"/>
      <c r="U26" s="74"/>
      <c r="V26" s="74"/>
      <c r="W26" s="74"/>
      <c r="X26" s="74"/>
      <c r="Y26" s="74"/>
      <c r="Z26" s="74"/>
      <c r="AA26" s="484"/>
      <c r="AC26" s="434"/>
      <c r="AD26" s="171"/>
      <c r="AE26" s="458"/>
      <c r="AF26" s="429"/>
      <c r="AG26" s="74"/>
    </row>
    <row r="27" spans="2:33" ht="14.5">
      <c r="B27" s="436">
        <f>IF(C27="","",COUNTIF($C$14:C27,"&lt;&gt;""")-COUNTBLANK($C$14:C27))</f>
        <v>8</v>
      </c>
      <c r="C27" s="427" t="s">
        <v>606</v>
      </c>
      <c r="D27" s="427" t="s">
        <v>336</v>
      </c>
      <c r="E27" s="433" t="s">
        <v>128</v>
      </c>
      <c r="F27" s="428" t="s">
        <v>109</v>
      </c>
      <c r="G27" s="429"/>
      <c r="H27" s="442">
        <f t="shared" si="2"/>
        <v>1</v>
      </c>
      <c r="I27" s="74"/>
      <c r="J27" s="434"/>
      <c r="K27" s="171"/>
      <c r="L27" s="74"/>
      <c r="M27" s="434"/>
      <c r="N27" s="171"/>
      <c r="O27" s="74"/>
      <c r="P27" s="434"/>
      <c r="Q27" s="171"/>
      <c r="R27" s="74"/>
      <c r="S27" s="74"/>
      <c r="T27" s="74"/>
      <c r="U27" s="74"/>
      <c r="V27" s="74"/>
      <c r="W27" s="74"/>
      <c r="X27" s="74"/>
      <c r="Y27" s="74"/>
      <c r="Z27" s="74"/>
      <c r="AA27" s="484"/>
      <c r="AC27" s="434"/>
      <c r="AD27" s="171"/>
      <c r="AE27" s="458"/>
      <c r="AF27" s="429"/>
      <c r="AG27" s="74"/>
    </row>
    <row r="28" spans="2:33" ht="14.5">
      <c r="B28" s="436">
        <f>IF(C28="","",COUNTIF($C$14:C28,"&lt;&gt;""")-COUNTBLANK($C$14:C28))</f>
        <v>9</v>
      </c>
      <c r="C28" s="427" t="s">
        <v>607</v>
      </c>
      <c r="D28" s="427" t="s">
        <v>579</v>
      </c>
      <c r="E28" s="433" t="s">
        <v>128</v>
      </c>
      <c r="F28" s="428" t="s">
        <v>109</v>
      </c>
      <c r="G28" s="429"/>
      <c r="H28" s="442">
        <f t="shared" si="2"/>
        <v>1</v>
      </c>
      <c r="I28" s="74"/>
      <c r="J28" s="434"/>
      <c r="K28" s="171"/>
      <c r="L28" s="74"/>
      <c r="M28" s="434"/>
      <c r="N28" s="171"/>
      <c r="O28" s="74"/>
      <c r="P28" s="434"/>
      <c r="Q28" s="171"/>
      <c r="R28" s="74"/>
      <c r="S28" s="74"/>
      <c r="T28" s="74"/>
      <c r="U28" s="74"/>
      <c r="V28" s="74"/>
      <c r="W28" s="74"/>
      <c r="X28" s="74"/>
      <c r="Y28" s="74"/>
      <c r="Z28" s="74"/>
      <c r="AA28" s="484"/>
      <c r="AC28" s="434"/>
      <c r="AD28" s="171"/>
      <c r="AE28" s="458"/>
      <c r="AF28" s="429"/>
      <c r="AG28" s="74"/>
    </row>
    <row r="29" spans="2:33" ht="14.5">
      <c r="B29" s="436">
        <f>IF(C29="","",COUNTIF($C$14:C29,"&lt;&gt;""")-COUNTBLANK($C$14:C29))</f>
        <v>10</v>
      </c>
      <c r="C29" s="427" t="s">
        <v>608</v>
      </c>
      <c r="D29" s="427" t="s">
        <v>339</v>
      </c>
      <c r="E29" s="433" t="s">
        <v>128</v>
      </c>
      <c r="F29" s="428" t="s">
        <v>114</v>
      </c>
      <c r="G29" s="429"/>
      <c r="H29" s="442">
        <f t="shared" si="2"/>
        <v>1</v>
      </c>
      <c r="I29" s="134">
        <f>SUM(I26:I28)</f>
        <v>0</v>
      </c>
      <c r="J29" s="434"/>
      <c r="K29" s="171"/>
      <c r="L29" s="134">
        <f>SUM(L26:L28)</f>
        <v>0</v>
      </c>
      <c r="M29" s="434"/>
      <c r="N29" s="171"/>
      <c r="O29" s="134">
        <f>SUM(O26:O28)</f>
        <v>0</v>
      </c>
      <c r="P29" s="434"/>
      <c r="Q29" s="171"/>
      <c r="R29" s="134">
        <f t="shared" ref="R29:Z29" si="3">SUM(R26:R28)</f>
        <v>0</v>
      </c>
      <c r="S29" s="134">
        <f t="shared" si="3"/>
        <v>0</v>
      </c>
      <c r="T29" s="134">
        <f t="shared" si="3"/>
        <v>0</v>
      </c>
      <c r="U29" s="134">
        <f t="shared" si="3"/>
        <v>0</v>
      </c>
      <c r="V29" s="134">
        <f t="shared" si="3"/>
        <v>0</v>
      </c>
      <c r="W29" s="134">
        <f t="shared" si="3"/>
        <v>0</v>
      </c>
      <c r="X29" s="134">
        <f t="shared" si="3"/>
        <v>0</v>
      </c>
      <c r="Y29" s="134">
        <f t="shared" si="3"/>
        <v>0</v>
      </c>
      <c r="Z29" s="134">
        <f t="shared" si="3"/>
        <v>0</v>
      </c>
      <c r="AA29" s="504">
        <f>SUM(AA26:AA28)</f>
        <v>0</v>
      </c>
      <c r="AC29" s="434"/>
      <c r="AD29" s="171"/>
      <c r="AE29" s="458"/>
      <c r="AF29" s="429"/>
      <c r="AG29" s="74"/>
    </row>
    <row r="30" spans="2:33" ht="14.5">
      <c r="B30" s="436" t="str">
        <f>IF(C30="","",COUNTIF($C$14:C30,"&lt;&gt;""")-COUNTBLANK($C$14:C30))</f>
        <v/>
      </c>
      <c r="C30" s="430"/>
      <c r="D30" s="430"/>
      <c r="E30" s="430"/>
      <c r="F30" s="430"/>
      <c r="G30" s="430"/>
      <c r="H30" s="430"/>
      <c r="I30" s="170"/>
      <c r="J30" s="170"/>
      <c r="K30" s="170"/>
      <c r="L30" s="170"/>
      <c r="M30" s="170"/>
      <c r="N30" s="170"/>
      <c r="O30" s="170"/>
      <c r="P30" s="170"/>
      <c r="Q30" s="170"/>
      <c r="R30" s="170"/>
      <c r="S30" s="170"/>
      <c r="T30" s="170"/>
      <c r="U30" s="170"/>
      <c r="V30" s="170"/>
      <c r="W30" s="170"/>
      <c r="X30" s="170"/>
      <c r="Y30" s="170"/>
      <c r="Z30" s="170"/>
      <c r="AC30" s="170"/>
      <c r="AD30" s="170"/>
      <c r="AE30" s="430"/>
      <c r="AF30" s="430"/>
      <c r="AG30" s="117"/>
    </row>
    <row r="31" spans="2:33" ht="14.5">
      <c r="B31" s="436" t="str">
        <f>IF(C31="","",COUNTIF($C$14:C31,"&lt;&gt;""")-COUNTBLANK($C$14:C31))</f>
        <v/>
      </c>
      <c r="C31" s="427"/>
      <c r="D31" s="416" t="s">
        <v>577</v>
      </c>
      <c r="E31" s="416"/>
      <c r="F31" s="427"/>
      <c r="G31" s="429"/>
      <c r="H31" s="430"/>
      <c r="I31" s="171"/>
      <c r="J31" s="171"/>
      <c r="K31" s="171"/>
      <c r="L31" s="171"/>
      <c r="M31" s="171"/>
      <c r="N31" s="171"/>
      <c r="O31" s="171"/>
      <c r="P31" s="171"/>
      <c r="Q31" s="171"/>
      <c r="R31" s="171"/>
      <c r="S31" s="171"/>
      <c r="T31" s="171"/>
      <c r="U31" s="171"/>
      <c r="V31" s="171"/>
      <c r="W31" s="171"/>
      <c r="X31" s="171"/>
      <c r="Y31" s="171"/>
      <c r="Z31" s="171"/>
      <c r="AA31" s="233"/>
      <c r="AC31" s="171"/>
      <c r="AD31" s="171"/>
      <c r="AE31" s="429"/>
      <c r="AF31" s="429"/>
      <c r="AG31" s="385"/>
    </row>
    <row r="32" spans="2:33" ht="14.5">
      <c r="B32" s="436">
        <f>IF(C32="","",COUNTIF($C$14:C32,"&lt;&gt;""")-COUNTBLANK($C$14:C32))</f>
        <v>11</v>
      </c>
      <c r="C32" s="427" t="s">
        <v>609</v>
      </c>
      <c r="D32" s="427" t="s">
        <v>341</v>
      </c>
      <c r="E32" s="433" t="s">
        <v>128</v>
      </c>
      <c r="F32" s="428" t="s">
        <v>109</v>
      </c>
      <c r="G32" s="429"/>
      <c r="H32" s="442">
        <f t="shared" ref="H32:H39" si="4">IF(AND(I32&lt;&gt;"",J32&lt;&gt;"",L32&lt;&gt;"",M32&lt;&gt;"",O32&lt;&gt;"",P32&lt;&gt;"",AG32&lt;&gt;"",R32&lt;&gt;"",S32&lt;&gt;"",T32&lt;&gt;"",U32&lt;&gt;"",V32&lt;&gt;"",W32&lt;&gt;"",X32&lt;&gt;"",Y32&lt;&gt;"",Z32&lt;&gt;"",,AA32&lt;&gt;"",AC32&lt;&gt;""),0,1)</f>
        <v>1</v>
      </c>
      <c r="I32" s="74"/>
      <c r="J32" s="434"/>
      <c r="K32" s="171"/>
      <c r="L32" s="74"/>
      <c r="M32" s="434"/>
      <c r="N32" s="171"/>
      <c r="O32" s="74"/>
      <c r="P32" s="434"/>
      <c r="Q32" s="171"/>
      <c r="R32" s="74"/>
      <c r="S32" s="74"/>
      <c r="T32" s="74"/>
      <c r="U32" s="74"/>
      <c r="V32" s="74"/>
      <c r="W32" s="74"/>
      <c r="X32" s="74"/>
      <c r="Y32" s="74"/>
      <c r="Z32" s="74"/>
      <c r="AA32" s="484"/>
      <c r="AC32" s="434"/>
      <c r="AD32" s="171"/>
      <c r="AE32" s="458"/>
      <c r="AF32" s="429"/>
      <c r="AG32" s="74"/>
    </row>
    <row r="33" spans="2:33" ht="14.5">
      <c r="B33" s="436">
        <f>IF(C33="","",COUNTIF($C$14:C33,"&lt;&gt;""")-COUNTBLANK($C$14:C33))</f>
        <v>12</v>
      </c>
      <c r="C33" s="427" t="s">
        <v>610</v>
      </c>
      <c r="D33" s="427" t="s">
        <v>580</v>
      </c>
      <c r="E33" s="433" t="s">
        <v>128</v>
      </c>
      <c r="F33" s="428" t="s">
        <v>109</v>
      </c>
      <c r="G33" s="429"/>
      <c r="H33" s="442">
        <f t="shared" si="4"/>
        <v>1</v>
      </c>
      <c r="I33" s="74"/>
      <c r="J33" s="434"/>
      <c r="K33" s="171"/>
      <c r="L33" s="74"/>
      <c r="M33" s="434"/>
      <c r="N33" s="171"/>
      <c r="O33" s="74"/>
      <c r="P33" s="434"/>
      <c r="Q33" s="171"/>
      <c r="R33" s="74"/>
      <c r="S33" s="74"/>
      <c r="T33" s="74"/>
      <c r="U33" s="74"/>
      <c r="V33" s="74"/>
      <c r="W33" s="74"/>
      <c r="X33" s="74"/>
      <c r="Y33" s="74"/>
      <c r="Z33" s="74"/>
      <c r="AA33" s="484"/>
      <c r="AC33" s="434"/>
      <c r="AD33" s="171"/>
      <c r="AE33" s="458"/>
      <c r="AF33" s="429"/>
      <c r="AG33" s="74"/>
    </row>
    <row r="34" spans="2:33" ht="14.5">
      <c r="B34" s="436">
        <f>IF(C34="","",COUNTIF($C$14:C34,"&lt;&gt;""")-COUNTBLANK($C$14:C34))</f>
        <v>13</v>
      </c>
      <c r="C34" s="427" t="s">
        <v>611</v>
      </c>
      <c r="D34" s="427" t="s">
        <v>581</v>
      </c>
      <c r="E34" s="433" t="s">
        <v>128</v>
      </c>
      <c r="F34" s="428" t="s">
        <v>109</v>
      </c>
      <c r="G34" s="429"/>
      <c r="H34" s="442">
        <f t="shared" si="4"/>
        <v>1</v>
      </c>
      <c r="I34" s="74"/>
      <c r="J34" s="434"/>
      <c r="K34" s="171"/>
      <c r="L34" s="74"/>
      <c r="M34" s="434"/>
      <c r="N34" s="171"/>
      <c r="O34" s="74"/>
      <c r="P34" s="434"/>
      <c r="Q34" s="171"/>
      <c r="R34" s="74"/>
      <c r="S34" s="74"/>
      <c r="T34" s="74"/>
      <c r="U34" s="74"/>
      <c r="V34" s="74"/>
      <c r="W34" s="74"/>
      <c r="X34" s="74"/>
      <c r="Y34" s="74"/>
      <c r="Z34" s="74"/>
      <c r="AA34" s="484"/>
      <c r="AC34" s="434"/>
      <c r="AD34" s="171"/>
      <c r="AE34" s="458"/>
      <c r="AF34" s="429"/>
      <c r="AG34" s="74"/>
    </row>
    <row r="35" spans="2:33" ht="14.5">
      <c r="B35" s="436">
        <f>IF(C35="","",COUNTIF($C$14:C35,"&lt;&gt;""")-COUNTBLANK($C$14:C35))</f>
        <v>14</v>
      </c>
      <c r="C35" s="427" t="s">
        <v>612</v>
      </c>
      <c r="D35" s="427" t="s">
        <v>582</v>
      </c>
      <c r="E35" s="433" t="s">
        <v>128</v>
      </c>
      <c r="F35" s="428" t="s">
        <v>114</v>
      </c>
      <c r="G35" s="429"/>
      <c r="H35" s="442">
        <f t="shared" si="4"/>
        <v>1</v>
      </c>
      <c r="I35" s="134">
        <f>SUM(I32:I34)</f>
        <v>0</v>
      </c>
      <c r="J35" s="434"/>
      <c r="K35" s="171"/>
      <c r="L35" s="134">
        <f>SUM(L32:L34)</f>
        <v>0</v>
      </c>
      <c r="M35" s="434"/>
      <c r="N35" s="171"/>
      <c r="O35" s="134">
        <f>SUM(O32:O34)</f>
        <v>0</v>
      </c>
      <c r="P35" s="434"/>
      <c r="Q35" s="171"/>
      <c r="R35" s="134">
        <f t="shared" ref="R35:Z35" si="5">SUM(R32:R34)</f>
        <v>0</v>
      </c>
      <c r="S35" s="134">
        <f t="shared" si="5"/>
        <v>0</v>
      </c>
      <c r="T35" s="134">
        <f t="shared" si="5"/>
        <v>0</v>
      </c>
      <c r="U35" s="134">
        <f t="shared" si="5"/>
        <v>0</v>
      </c>
      <c r="V35" s="134">
        <f t="shared" si="5"/>
        <v>0</v>
      </c>
      <c r="W35" s="134">
        <f t="shared" si="5"/>
        <v>0</v>
      </c>
      <c r="X35" s="134">
        <f t="shared" si="5"/>
        <v>0</v>
      </c>
      <c r="Y35" s="134">
        <f t="shared" si="5"/>
        <v>0</v>
      </c>
      <c r="Z35" s="134">
        <f t="shared" si="5"/>
        <v>0</v>
      </c>
      <c r="AA35" s="504">
        <f>SUM(AA32:AA34)</f>
        <v>0</v>
      </c>
      <c r="AC35" s="434"/>
      <c r="AD35" s="171"/>
      <c r="AE35" s="458"/>
      <c r="AF35" s="429"/>
      <c r="AG35" s="74"/>
    </row>
    <row r="36" spans="2:33" ht="14.5">
      <c r="B36" s="436" t="str">
        <f>IF(C36="","",COUNTIF($C$14:C36,"&lt;&gt;""")-COUNTBLANK($C$14:C36))</f>
        <v/>
      </c>
      <c r="C36" s="430"/>
      <c r="D36" s="430"/>
      <c r="E36" s="430"/>
      <c r="F36" s="430"/>
      <c r="G36" s="430"/>
      <c r="H36" s="430"/>
      <c r="I36" s="170"/>
      <c r="J36" s="170"/>
      <c r="K36" s="170"/>
      <c r="L36" s="170"/>
      <c r="M36" s="170"/>
      <c r="N36" s="170"/>
      <c r="O36" s="170"/>
      <c r="P36" s="170"/>
      <c r="Q36" s="170"/>
      <c r="R36" s="170"/>
      <c r="S36" s="170"/>
      <c r="T36" s="170"/>
      <c r="U36" s="170"/>
      <c r="V36" s="170"/>
      <c r="W36" s="170"/>
      <c r="X36" s="170"/>
      <c r="Y36" s="170"/>
      <c r="Z36" s="170"/>
      <c r="AC36" s="170"/>
      <c r="AD36" s="170"/>
      <c r="AE36" s="430"/>
      <c r="AF36" s="430"/>
      <c r="AG36" s="117"/>
    </row>
    <row r="37" spans="2:33" ht="14.5">
      <c r="B37" s="436">
        <f>IF(C37="","",COUNTIF($C$14:C37,"&lt;&gt;""")-COUNTBLANK($C$14:C37))</f>
        <v>15</v>
      </c>
      <c r="C37" s="427" t="s">
        <v>613</v>
      </c>
      <c r="D37" s="427" t="s">
        <v>774</v>
      </c>
      <c r="E37" s="433" t="s">
        <v>128</v>
      </c>
      <c r="F37" s="428" t="s">
        <v>129</v>
      </c>
      <c r="G37" s="429"/>
      <c r="H37" s="442">
        <f t="shared" si="4"/>
        <v>1</v>
      </c>
      <c r="I37" s="74"/>
      <c r="J37" s="434"/>
      <c r="K37" s="171"/>
      <c r="L37" s="134">
        <f>I39</f>
        <v>0</v>
      </c>
      <c r="M37" s="434"/>
      <c r="N37" s="171"/>
      <c r="O37" s="134">
        <f>L39</f>
        <v>0</v>
      </c>
      <c r="P37" s="434"/>
      <c r="Q37" s="171"/>
      <c r="R37" s="134">
        <f>O39</f>
        <v>0</v>
      </c>
      <c r="S37" s="134">
        <f t="shared" ref="S37:Z37" si="6">R39</f>
        <v>0</v>
      </c>
      <c r="T37" s="134">
        <f t="shared" si="6"/>
        <v>0</v>
      </c>
      <c r="U37" s="134">
        <f t="shared" si="6"/>
        <v>0</v>
      </c>
      <c r="V37" s="134">
        <f t="shared" si="6"/>
        <v>0</v>
      </c>
      <c r="W37" s="134">
        <f t="shared" si="6"/>
        <v>0</v>
      </c>
      <c r="X37" s="134">
        <f t="shared" si="6"/>
        <v>0</v>
      </c>
      <c r="Y37" s="134">
        <f t="shared" si="6"/>
        <v>0</v>
      </c>
      <c r="Z37" s="134">
        <f t="shared" si="6"/>
        <v>0</v>
      </c>
      <c r="AA37" s="504">
        <f>Z39</f>
        <v>0</v>
      </c>
      <c r="AC37" s="434"/>
      <c r="AD37" s="171"/>
      <c r="AE37" s="458"/>
      <c r="AF37" s="429"/>
      <c r="AG37" s="74"/>
    </row>
    <row r="38" spans="2:33" ht="14.5">
      <c r="B38" s="436">
        <f>IF(C38="","",COUNTIF($C$14:C38,"&lt;&gt;""")-COUNTBLANK($C$14:C38))</f>
        <v>16</v>
      </c>
      <c r="C38" s="427" t="s">
        <v>614</v>
      </c>
      <c r="D38" s="427" t="s">
        <v>345</v>
      </c>
      <c r="E38" s="433" t="s">
        <v>128</v>
      </c>
      <c r="F38" s="428" t="s">
        <v>114</v>
      </c>
      <c r="G38" s="429"/>
      <c r="H38" s="442">
        <f t="shared" si="4"/>
        <v>1</v>
      </c>
      <c r="I38" s="134">
        <f>+I14+I20+I23+I29+I35</f>
        <v>0</v>
      </c>
      <c r="J38" s="434"/>
      <c r="K38" s="171"/>
      <c r="L38" s="134">
        <f>+L14+L20+L23+L29+L35</f>
        <v>0</v>
      </c>
      <c r="M38" s="434"/>
      <c r="N38" s="171"/>
      <c r="O38" s="134">
        <f>+O14+O20+O23+O29+O35</f>
        <v>0</v>
      </c>
      <c r="P38" s="434"/>
      <c r="Q38" s="171"/>
      <c r="R38" s="134">
        <f t="shared" ref="R38:Z38" si="7">+R14+R20+R23+R29+R35</f>
        <v>0</v>
      </c>
      <c r="S38" s="134">
        <f t="shared" si="7"/>
        <v>0</v>
      </c>
      <c r="T38" s="134">
        <f t="shared" si="7"/>
        <v>0</v>
      </c>
      <c r="U38" s="134">
        <f t="shared" si="7"/>
        <v>0</v>
      </c>
      <c r="V38" s="134">
        <f t="shared" si="7"/>
        <v>0</v>
      </c>
      <c r="W38" s="134">
        <f t="shared" si="7"/>
        <v>0</v>
      </c>
      <c r="X38" s="134">
        <f t="shared" si="7"/>
        <v>0</v>
      </c>
      <c r="Y38" s="134">
        <f t="shared" si="7"/>
        <v>0</v>
      </c>
      <c r="Z38" s="134">
        <f t="shared" si="7"/>
        <v>0</v>
      </c>
      <c r="AA38" s="504">
        <f>+AA14+AA20+AA23+AA29+AA35</f>
        <v>0</v>
      </c>
      <c r="AC38" s="434"/>
      <c r="AD38" s="171"/>
      <c r="AE38" s="492"/>
      <c r="AF38" s="429"/>
      <c r="AG38" s="74"/>
    </row>
    <row r="39" spans="2:33" ht="14.5">
      <c r="B39" s="436">
        <f>IF(C39="","",COUNTIF($C$14:C39,"&lt;&gt;""")-COUNTBLANK($C$14:C39))</f>
        <v>17</v>
      </c>
      <c r="C39" s="427" t="s">
        <v>788</v>
      </c>
      <c r="D39" s="427" t="s">
        <v>775</v>
      </c>
      <c r="E39" s="433" t="s">
        <v>128</v>
      </c>
      <c r="F39" s="428" t="s">
        <v>114</v>
      </c>
      <c r="G39" s="429"/>
      <c r="H39" s="442">
        <f t="shared" si="4"/>
        <v>1</v>
      </c>
      <c r="I39" s="134">
        <f>I37+I38</f>
        <v>0</v>
      </c>
      <c r="J39" s="434"/>
      <c r="K39" s="171"/>
      <c r="L39" s="134">
        <f>L37+L38</f>
        <v>0</v>
      </c>
      <c r="M39" s="434"/>
      <c r="N39" s="171"/>
      <c r="O39" s="134">
        <f>O37+O38</f>
        <v>0</v>
      </c>
      <c r="P39" s="434"/>
      <c r="Q39" s="171"/>
      <c r="R39" s="134">
        <f t="shared" ref="R39:Z39" si="8">R37+R38</f>
        <v>0</v>
      </c>
      <c r="S39" s="134">
        <f t="shared" si="8"/>
        <v>0</v>
      </c>
      <c r="T39" s="134">
        <f t="shared" si="8"/>
        <v>0</v>
      </c>
      <c r="U39" s="134">
        <f t="shared" si="8"/>
        <v>0</v>
      </c>
      <c r="V39" s="134">
        <f t="shared" si="8"/>
        <v>0</v>
      </c>
      <c r="W39" s="134">
        <f t="shared" si="8"/>
        <v>0</v>
      </c>
      <c r="X39" s="134">
        <f t="shared" si="8"/>
        <v>0</v>
      </c>
      <c r="Y39" s="134">
        <f t="shared" si="8"/>
        <v>0</v>
      </c>
      <c r="Z39" s="134">
        <f t="shared" si="8"/>
        <v>0</v>
      </c>
      <c r="AA39" s="504">
        <f>AA37+AA38</f>
        <v>0</v>
      </c>
      <c r="AC39" s="434"/>
      <c r="AD39" s="171"/>
      <c r="AE39" s="492"/>
      <c r="AF39" s="429"/>
      <c r="AG39" s="74"/>
    </row>
    <row r="40" spans="2:33" ht="14.5">
      <c r="B40" s="48"/>
      <c r="C40" s="430"/>
      <c r="D40" s="430"/>
      <c r="E40" s="430"/>
      <c r="F40" s="430"/>
      <c r="G40" s="429"/>
      <c r="H40" s="430"/>
      <c r="I40" s="430"/>
      <c r="J40" s="430"/>
      <c r="K40" s="430"/>
      <c r="L40" s="430"/>
      <c r="M40" s="430"/>
      <c r="N40" s="429"/>
      <c r="O40" s="429"/>
      <c r="P40" s="196"/>
      <c r="Q40" s="196"/>
      <c r="R40" s="429"/>
      <c r="S40" s="196"/>
      <c r="T40" s="430"/>
      <c r="U40" s="430"/>
      <c r="V40" s="430"/>
      <c r="W40" s="430"/>
      <c r="X40" s="430"/>
      <c r="Y40" s="430"/>
      <c r="Z40" s="430"/>
      <c r="AB40" s="430"/>
      <c r="AC40" s="430"/>
      <c r="AD40" s="430"/>
      <c r="AE40" s="430"/>
      <c r="AF40" s="430"/>
      <c r="AG40" s="117"/>
    </row>
    <row r="41" spans="2:33" ht="14.5">
      <c r="B41" s="48"/>
      <c r="C41" s="430" t="s">
        <v>110</v>
      </c>
      <c r="D41" s="430"/>
      <c r="E41" s="430"/>
      <c r="F41" s="430"/>
      <c r="G41" s="429"/>
      <c r="H41" s="430"/>
      <c r="I41" s="430"/>
      <c r="J41" s="430"/>
      <c r="K41" s="430"/>
      <c r="L41" s="430"/>
      <c r="M41" s="430"/>
      <c r="N41" s="429"/>
      <c r="O41" s="429"/>
      <c r="P41" s="196"/>
      <c r="Q41" s="196"/>
      <c r="R41" s="429"/>
      <c r="S41" s="196"/>
      <c r="T41" s="430"/>
      <c r="U41" s="430"/>
      <c r="V41" s="430"/>
      <c r="W41" s="430"/>
      <c r="X41" s="430"/>
      <c r="Y41" s="430"/>
      <c r="Z41" s="430"/>
      <c r="AB41" s="430"/>
      <c r="AC41" s="430"/>
      <c r="AD41" s="430"/>
      <c r="AE41" s="430"/>
      <c r="AF41" s="430"/>
      <c r="AG41" s="117"/>
    </row>
    <row r="42" spans="2:33" ht="14.5">
      <c r="B42" s="48"/>
      <c r="C42" s="636"/>
      <c r="D42" s="636"/>
      <c r="E42" s="636"/>
      <c r="F42" s="636"/>
      <c r="G42" s="429"/>
      <c r="H42" s="430"/>
      <c r="I42" s="430"/>
      <c r="J42" s="430"/>
      <c r="K42" s="430"/>
      <c r="L42" s="430"/>
      <c r="M42" s="430"/>
      <c r="N42" s="429"/>
      <c r="O42" s="429"/>
      <c r="P42" s="196"/>
      <c r="Q42" s="196"/>
      <c r="R42" s="429"/>
      <c r="S42" s="196"/>
      <c r="T42" s="430"/>
      <c r="U42" s="430"/>
      <c r="V42" s="430"/>
      <c r="W42" s="430"/>
      <c r="X42" s="430"/>
      <c r="Y42" s="430"/>
      <c r="Z42" s="430"/>
      <c r="AB42" s="430"/>
      <c r="AC42" s="430"/>
      <c r="AD42" s="430"/>
      <c r="AE42" s="430"/>
      <c r="AF42" s="430"/>
      <c r="AG42" s="117"/>
    </row>
    <row r="43" spans="2:33" ht="14.5">
      <c r="B43" s="48"/>
      <c r="C43" s="636"/>
      <c r="D43" s="636"/>
      <c r="E43" s="636"/>
      <c r="F43" s="636"/>
      <c r="G43" s="429"/>
      <c r="H43" s="430"/>
      <c r="I43" s="430"/>
      <c r="J43" s="430"/>
      <c r="K43" s="430"/>
      <c r="L43" s="430"/>
      <c r="M43" s="430"/>
      <c r="N43" s="429"/>
      <c r="O43" s="429"/>
      <c r="P43" s="196"/>
      <c r="Q43" s="196"/>
      <c r="R43" s="429"/>
      <c r="S43" s="196"/>
      <c r="T43" s="430"/>
      <c r="U43" s="430"/>
      <c r="V43" s="430"/>
      <c r="W43" s="430"/>
      <c r="X43" s="430"/>
      <c r="Y43" s="430"/>
      <c r="Z43" s="430"/>
      <c r="AB43" s="430"/>
      <c r="AC43" s="430"/>
      <c r="AD43" s="430"/>
      <c r="AE43" s="430"/>
      <c r="AF43" s="430"/>
      <c r="AG43" s="117"/>
    </row>
    <row r="44" spans="2:33" ht="14.5">
      <c r="B44" s="48"/>
      <c r="C44" s="636"/>
      <c r="D44" s="636"/>
      <c r="E44" s="636"/>
      <c r="F44" s="636"/>
      <c r="G44" s="429"/>
      <c r="H44" s="430"/>
      <c r="I44" s="430"/>
      <c r="J44" s="430"/>
      <c r="K44" s="430"/>
      <c r="L44" s="430"/>
      <c r="M44" s="430"/>
      <c r="N44" s="429"/>
      <c r="O44" s="429"/>
      <c r="P44" s="196"/>
      <c r="Q44" s="196"/>
      <c r="R44" s="429"/>
      <c r="S44" s="196"/>
      <c r="T44" s="430"/>
      <c r="U44" s="430"/>
      <c r="V44" s="430"/>
      <c r="W44" s="430"/>
      <c r="X44" s="430"/>
      <c r="Y44" s="430"/>
      <c r="Z44" s="430"/>
      <c r="AB44" s="430"/>
      <c r="AC44" s="430"/>
      <c r="AD44" s="430"/>
      <c r="AE44" s="430"/>
      <c r="AF44" s="430"/>
      <c r="AG44" s="117"/>
    </row>
    <row r="45" spans="2:33" ht="14.5">
      <c r="B45" s="48"/>
      <c r="C45" s="636"/>
      <c r="D45" s="636"/>
      <c r="E45" s="636"/>
      <c r="F45" s="636"/>
      <c r="G45" s="429"/>
      <c r="H45" s="430"/>
      <c r="I45" s="430"/>
      <c r="J45" s="430"/>
      <c r="K45" s="430"/>
      <c r="L45" s="430"/>
      <c r="M45" s="430"/>
      <c r="N45" s="429"/>
      <c r="O45" s="429"/>
      <c r="P45" s="196"/>
      <c r="Q45" s="196"/>
      <c r="R45" s="429"/>
      <c r="S45" s="196"/>
      <c r="T45" s="430"/>
      <c r="U45" s="430"/>
      <c r="V45" s="430"/>
      <c r="W45" s="430"/>
      <c r="X45" s="430"/>
      <c r="Y45" s="430"/>
      <c r="Z45" s="430"/>
      <c r="AB45" s="430"/>
      <c r="AC45" s="430"/>
      <c r="AD45" s="430"/>
      <c r="AE45" s="430"/>
      <c r="AF45" s="430"/>
      <c r="AG45" s="117"/>
    </row>
    <row r="46" spans="2:33" ht="14.5">
      <c r="B46" s="48"/>
      <c r="C46" s="636"/>
      <c r="D46" s="636"/>
      <c r="E46" s="636"/>
      <c r="F46" s="636"/>
      <c r="G46" s="429"/>
      <c r="H46" s="430"/>
      <c r="I46" s="430"/>
      <c r="J46" s="430"/>
      <c r="K46" s="430"/>
      <c r="L46" s="430"/>
      <c r="M46" s="430"/>
      <c r="N46" s="429"/>
      <c r="O46" s="429"/>
      <c r="P46" s="196"/>
      <c r="Q46" s="196"/>
      <c r="R46" s="429"/>
      <c r="S46" s="196"/>
      <c r="T46" s="430"/>
      <c r="U46" s="430"/>
      <c r="V46" s="430"/>
      <c r="W46" s="430"/>
      <c r="X46" s="430"/>
      <c r="Y46" s="430"/>
      <c r="Z46" s="430"/>
      <c r="AB46" s="430"/>
      <c r="AC46" s="430"/>
      <c r="AD46" s="430"/>
      <c r="AE46" s="430"/>
      <c r="AF46" s="430"/>
      <c r="AG46" s="117"/>
    </row>
    <row r="47" spans="2:33" ht="14.5">
      <c r="B47" s="48"/>
      <c r="C47" s="430"/>
      <c r="D47" s="430"/>
      <c r="E47" s="430"/>
      <c r="F47" s="430"/>
      <c r="G47" s="429"/>
      <c r="H47" s="430"/>
      <c r="I47" s="430"/>
      <c r="J47" s="430"/>
      <c r="K47" s="430"/>
      <c r="L47" s="430"/>
      <c r="M47" s="430"/>
      <c r="N47" s="429"/>
      <c r="O47" s="429"/>
      <c r="P47" s="196"/>
      <c r="Q47" s="196"/>
      <c r="R47" s="429"/>
      <c r="S47" s="196"/>
      <c r="T47" s="430"/>
      <c r="U47" s="430"/>
      <c r="V47" s="430"/>
      <c r="W47" s="430"/>
      <c r="X47" s="430"/>
      <c r="Y47" s="430"/>
      <c r="Z47" s="430"/>
      <c r="AB47" s="430"/>
      <c r="AC47" s="430"/>
      <c r="AD47" s="430"/>
      <c r="AE47" s="430"/>
      <c r="AF47" s="430"/>
      <c r="AG47" s="117"/>
    </row>
    <row r="48" spans="2:33" ht="14.5">
      <c r="B48" s="48"/>
      <c r="C48" s="430"/>
      <c r="D48" s="197"/>
      <c r="E48" s="197"/>
      <c r="F48" s="197"/>
      <c r="G48" s="429"/>
      <c r="H48" s="430"/>
      <c r="I48" s="430"/>
      <c r="J48" s="430"/>
      <c r="K48" s="430"/>
      <c r="L48" s="430"/>
      <c r="M48" s="430"/>
      <c r="N48" s="429"/>
      <c r="O48" s="430"/>
      <c r="P48" s="196"/>
      <c r="Q48" s="196"/>
      <c r="R48" s="429"/>
      <c r="S48" s="196"/>
      <c r="T48" s="430"/>
      <c r="U48" s="430"/>
      <c r="V48" s="430"/>
      <c r="W48" s="430"/>
      <c r="X48" s="430"/>
      <c r="Y48" s="430"/>
      <c r="Z48" s="430"/>
      <c r="AB48" s="430"/>
      <c r="AC48" s="430"/>
      <c r="AD48" s="430"/>
      <c r="AE48" s="430"/>
      <c r="AF48" s="430"/>
      <c r="AG48" s="117"/>
    </row>
    <row r="49" spans="1:33" ht="14.5">
      <c r="B49" s="202" t="s">
        <v>111</v>
      </c>
      <c r="C49" s="203"/>
      <c r="D49" s="203"/>
      <c r="E49" s="203"/>
      <c r="F49" s="203"/>
      <c r="G49" s="203"/>
      <c r="H49" s="203"/>
      <c r="I49" s="203"/>
      <c r="J49" s="203"/>
      <c r="K49" s="203"/>
      <c r="L49" s="203"/>
      <c r="M49" s="203"/>
      <c r="N49" s="203"/>
      <c r="O49" s="203"/>
      <c r="P49" s="203"/>
      <c r="Q49" s="203"/>
      <c r="R49" s="203"/>
      <c r="S49" s="203"/>
      <c r="T49" s="203"/>
      <c r="U49" s="203"/>
      <c r="V49" s="203"/>
      <c r="W49" s="203"/>
      <c r="X49" s="203"/>
      <c r="Y49" s="203"/>
      <c r="Z49" s="203"/>
      <c r="AA49" s="541"/>
      <c r="AB49" s="203"/>
      <c r="AC49" s="203"/>
      <c r="AD49" s="203"/>
      <c r="AE49" s="203"/>
      <c r="AF49" s="203"/>
      <c r="AG49" s="205"/>
    </row>
    <row r="50" spans="1:33" ht="14.5" hidden="1">
      <c r="A50"/>
      <c r="B50"/>
      <c r="C50"/>
      <c r="D50"/>
      <c r="E50"/>
      <c r="F50"/>
      <c r="G50"/>
      <c r="H50"/>
      <c r="I50"/>
      <c r="J50"/>
      <c r="K50"/>
      <c r="L50"/>
      <c r="M50"/>
      <c r="N50"/>
      <c r="O50"/>
      <c r="P50"/>
      <c r="Q50"/>
      <c r="R50"/>
      <c r="S50"/>
      <c r="T50"/>
      <c r="U50"/>
      <c r="V50"/>
      <c r="W50"/>
      <c r="X50"/>
      <c r="Y50"/>
      <c r="Z50"/>
      <c r="AA50" s="533"/>
      <c r="AB50"/>
      <c r="AC50"/>
      <c r="AD50"/>
      <c r="AE50"/>
      <c r="AF50"/>
      <c r="AG50"/>
    </row>
    <row r="51" spans="1:33" ht="0" hidden="1" customHeight="1">
      <c r="A51"/>
      <c r="B51"/>
      <c r="C51"/>
      <c r="D51"/>
      <c r="E51"/>
      <c r="F51"/>
      <c r="G51"/>
      <c r="H51"/>
      <c r="I51"/>
      <c r="J51"/>
      <c r="K51"/>
      <c r="L51"/>
      <c r="M51"/>
      <c r="N51"/>
      <c r="O51"/>
      <c r="P51"/>
      <c r="Q51"/>
      <c r="R51"/>
      <c r="S51"/>
      <c r="T51"/>
      <c r="U51"/>
      <c r="V51"/>
      <c r="W51"/>
      <c r="X51"/>
      <c r="Y51"/>
      <c r="Z51"/>
      <c r="AA51" s="533"/>
      <c r="AB51"/>
      <c r="AC51"/>
      <c r="AD51"/>
      <c r="AE51"/>
      <c r="AF51"/>
      <c r="AG51"/>
    </row>
    <row r="52" spans="1:33" ht="14.9" hidden="1" customHeight="1">
      <c r="A52"/>
      <c r="B52"/>
      <c r="C52"/>
      <c r="D52"/>
      <c r="E52"/>
      <c r="F52"/>
      <c r="G52"/>
      <c r="H52"/>
      <c r="I52"/>
      <c r="J52"/>
      <c r="K52"/>
      <c r="L52"/>
      <c r="M52"/>
      <c r="N52"/>
      <c r="O52"/>
      <c r="P52"/>
      <c r="Q52"/>
      <c r="R52"/>
      <c r="S52"/>
      <c r="T52"/>
      <c r="U52"/>
      <c r="V52"/>
      <c r="W52"/>
      <c r="X52"/>
      <c r="Y52"/>
      <c r="Z52"/>
      <c r="AA52" s="533"/>
      <c r="AB52"/>
      <c r="AC52"/>
      <c r="AD52"/>
      <c r="AE52"/>
      <c r="AF52"/>
      <c r="AG52"/>
    </row>
    <row r="53" spans="1:33" ht="15" hidden="1" customHeight="1">
      <c r="A53"/>
      <c r="B53"/>
      <c r="C53"/>
      <c r="D53"/>
      <c r="E53"/>
      <c r="F53"/>
      <c r="G53"/>
      <c r="H53"/>
      <c r="I53"/>
      <c r="J53"/>
      <c r="K53"/>
      <c r="L53"/>
      <c r="M53"/>
      <c r="N53"/>
      <c r="O53"/>
      <c r="P53"/>
      <c r="Q53"/>
      <c r="R53"/>
      <c r="S53"/>
      <c r="T53"/>
      <c r="U53"/>
      <c r="V53"/>
      <c r="W53"/>
      <c r="X53"/>
      <c r="Y53"/>
      <c r="Z53"/>
      <c r="AA53" s="533"/>
      <c r="AB53"/>
      <c r="AC53"/>
      <c r="AD53"/>
      <c r="AE53"/>
      <c r="AF53"/>
      <c r="AG53"/>
    </row>
    <row r="54" spans="1:33" ht="15" hidden="1" customHeight="1">
      <c r="A54"/>
      <c r="B54"/>
      <c r="C54"/>
      <c r="D54"/>
      <c r="E54"/>
      <c r="F54"/>
      <c r="G54"/>
      <c r="H54"/>
      <c r="I54"/>
      <c r="J54"/>
      <c r="K54"/>
      <c r="L54"/>
      <c r="M54"/>
      <c r="N54"/>
      <c r="O54"/>
      <c r="P54"/>
      <c r="Q54"/>
      <c r="R54"/>
      <c r="S54"/>
      <c r="T54"/>
      <c r="U54"/>
      <c r="V54"/>
      <c r="W54"/>
      <c r="X54"/>
      <c r="Y54"/>
      <c r="Z54"/>
      <c r="AA54" s="533"/>
      <c r="AB54"/>
      <c r="AC54"/>
      <c r="AD54"/>
      <c r="AE54"/>
      <c r="AF54"/>
      <c r="AG54"/>
    </row>
    <row r="55" spans="1:33" ht="15" hidden="1" customHeight="1">
      <c r="A55"/>
      <c r="B55"/>
      <c r="C55"/>
      <c r="D55"/>
      <c r="E55"/>
      <c r="F55"/>
      <c r="G55"/>
      <c r="H55"/>
      <c r="I55"/>
      <c r="J55"/>
      <c r="K55"/>
      <c r="L55"/>
      <c r="M55"/>
      <c r="N55"/>
      <c r="O55"/>
      <c r="P55"/>
      <c r="Q55"/>
      <c r="R55"/>
      <c r="S55"/>
      <c r="T55"/>
      <c r="U55"/>
      <c r="V55"/>
      <c r="W55"/>
      <c r="X55"/>
      <c r="Y55"/>
      <c r="Z55"/>
      <c r="AA55" s="533"/>
      <c r="AB55"/>
      <c r="AC55"/>
      <c r="AD55"/>
      <c r="AE55"/>
      <c r="AF55"/>
      <c r="AG55"/>
    </row>
    <row r="56" spans="1:33" ht="15" hidden="1" customHeight="1">
      <c r="A56"/>
      <c r="B56"/>
      <c r="C56"/>
      <c r="D56"/>
      <c r="E56"/>
      <c r="F56"/>
      <c r="G56"/>
      <c r="H56"/>
      <c r="I56"/>
      <c r="J56"/>
      <c r="K56"/>
      <c r="L56"/>
      <c r="M56"/>
      <c r="N56"/>
      <c r="O56"/>
      <c r="P56"/>
      <c r="Q56"/>
      <c r="R56"/>
      <c r="S56"/>
      <c r="T56"/>
      <c r="U56"/>
      <c r="V56"/>
      <c r="W56"/>
      <c r="X56"/>
      <c r="Y56"/>
      <c r="Z56"/>
      <c r="AA56" s="533"/>
      <c r="AB56"/>
      <c r="AC56"/>
      <c r="AD56"/>
      <c r="AE56"/>
      <c r="AF56"/>
      <c r="AG56"/>
    </row>
    <row r="57" spans="1:33" ht="15" hidden="1" customHeight="1">
      <c r="A57"/>
      <c r="B57"/>
      <c r="C57"/>
      <c r="D57"/>
      <c r="E57"/>
      <c r="F57"/>
      <c r="G57"/>
      <c r="H57"/>
      <c r="I57"/>
      <c r="J57"/>
      <c r="K57"/>
      <c r="L57"/>
      <c r="M57"/>
      <c r="N57"/>
      <c r="O57"/>
      <c r="P57"/>
      <c r="Q57"/>
      <c r="R57"/>
      <c r="S57"/>
      <c r="T57"/>
      <c r="U57"/>
      <c r="V57"/>
      <c r="W57"/>
      <c r="X57"/>
      <c r="Y57"/>
      <c r="Z57"/>
      <c r="AA57" s="533"/>
      <c r="AB57"/>
      <c r="AC57"/>
      <c r="AD57"/>
      <c r="AE57"/>
      <c r="AF57"/>
      <c r="AG57"/>
    </row>
    <row r="58" spans="1:33" ht="15" hidden="1" customHeight="1">
      <c r="A58"/>
      <c r="B58"/>
      <c r="C58"/>
      <c r="D58"/>
      <c r="E58"/>
      <c r="F58"/>
      <c r="G58"/>
      <c r="H58"/>
      <c r="I58"/>
      <c r="J58"/>
      <c r="K58"/>
      <c r="L58"/>
      <c r="M58"/>
      <c r="N58"/>
      <c r="O58"/>
      <c r="P58"/>
      <c r="Q58"/>
      <c r="R58"/>
      <c r="S58"/>
      <c r="T58"/>
      <c r="U58"/>
      <c r="V58"/>
      <c r="W58"/>
      <c r="X58"/>
      <c r="Y58"/>
      <c r="Z58"/>
      <c r="AA58" s="533"/>
      <c r="AB58"/>
      <c r="AC58"/>
      <c r="AD58"/>
      <c r="AE58"/>
      <c r="AF58"/>
      <c r="AG58"/>
    </row>
    <row r="59" spans="1:33" ht="15" hidden="1" customHeight="1">
      <c r="A59"/>
      <c r="B59"/>
      <c r="C59"/>
      <c r="D59"/>
      <c r="E59"/>
      <c r="F59"/>
      <c r="G59"/>
      <c r="H59"/>
      <c r="I59"/>
      <c r="J59"/>
      <c r="K59"/>
      <c r="L59"/>
      <c r="M59"/>
      <c r="N59"/>
      <c r="O59"/>
      <c r="P59"/>
      <c r="Q59"/>
      <c r="R59"/>
      <c r="S59"/>
      <c r="T59"/>
      <c r="U59"/>
      <c r="V59"/>
      <c r="W59"/>
      <c r="X59"/>
      <c r="Y59"/>
      <c r="Z59"/>
      <c r="AA59" s="533"/>
      <c r="AB59"/>
      <c r="AC59"/>
      <c r="AD59"/>
      <c r="AE59"/>
      <c r="AF59"/>
      <c r="AG59"/>
    </row>
    <row r="60" spans="1:33" ht="15" hidden="1" customHeight="1">
      <c r="A60"/>
      <c r="B60"/>
      <c r="C60"/>
      <c r="D60"/>
      <c r="E60"/>
      <c r="F60"/>
      <c r="G60"/>
      <c r="H60"/>
      <c r="I60"/>
      <c r="J60"/>
      <c r="K60"/>
      <c r="L60"/>
      <c r="M60"/>
      <c r="N60"/>
      <c r="O60"/>
      <c r="P60"/>
      <c r="Q60"/>
      <c r="R60"/>
      <c r="S60"/>
      <c r="T60"/>
      <c r="U60"/>
      <c r="V60"/>
      <c r="W60"/>
      <c r="X60"/>
      <c r="Y60"/>
      <c r="Z60"/>
      <c r="AA60" s="533"/>
      <c r="AB60"/>
      <c r="AC60"/>
      <c r="AD60"/>
      <c r="AE60"/>
      <c r="AF60"/>
      <c r="AG60"/>
    </row>
    <row r="61" spans="1:33" ht="15" hidden="1" customHeight="1">
      <c r="A61"/>
      <c r="B61"/>
      <c r="C61"/>
      <c r="D61"/>
      <c r="E61"/>
      <c r="F61"/>
      <c r="G61"/>
      <c r="H61"/>
      <c r="I61"/>
      <c r="J61"/>
      <c r="K61"/>
      <c r="L61"/>
      <c r="M61"/>
      <c r="N61"/>
      <c r="O61"/>
      <c r="P61"/>
      <c r="Q61"/>
      <c r="R61"/>
      <c r="S61"/>
      <c r="T61"/>
      <c r="U61"/>
      <c r="V61"/>
      <c r="W61"/>
      <c r="X61"/>
      <c r="Y61"/>
      <c r="Z61"/>
      <c r="AA61" s="533"/>
      <c r="AB61"/>
      <c r="AC61"/>
      <c r="AD61"/>
      <c r="AE61"/>
      <c r="AF61"/>
      <c r="AG61"/>
    </row>
    <row r="62" spans="1:33" ht="15" hidden="1" customHeight="1">
      <c r="A62"/>
      <c r="B62"/>
      <c r="C62"/>
      <c r="D62"/>
      <c r="E62"/>
      <c r="F62"/>
      <c r="G62"/>
      <c r="H62"/>
      <c r="I62"/>
      <c r="J62"/>
      <c r="K62"/>
      <c r="L62"/>
      <c r="M62"/>
      <c r="N62"/>
      <c r="O62"/>
      <c r="P62"/>
      <c r="Q62"/>
      <c r="R62"/>
      <c r="S62"/>
      <c r="T62"/>
      <c r="U62"/>
      <c r="V62"/>
      <c r="W62"/>
      <c r="X62"/>
      <c r="Y62"/>
      <c r="Z62"/>
      <c r="AA62" s="533"/>
      <c r="AB62"/>
      <c r="AC62"/>
      <c r="AD62"/>
      <c r="AE62"/>
      <c r="AF62"/>
      <c r="AG62"/>
    </row>
    <row r="63" spans="1:33" ht="15" hidden="1" customHeight="1">
      <c r="A63"/>
      <c r="B63"/>
      <c r="C63"/>
      <c r="D63"/>
      <c r="E63"/>
      <c r="F63"/>
      <c r="G63"/>
      <c r="H63"/>
      <c r="I63"/>
      <c r="J63"/>
      <c r="K63"/>
      <c r="L63"/>
      <c r="M63"/>
      <c r="N63"/>
      <c r="O63"/>
      <c r="P63"/>
      <c r="Q63"/>
      <c r="R63"/>
      <c r="S63"/>
      <c r="T63"/>
      <c r="U63"/>
      <c r="V63"/>
      <c r="W63"/>
      <c r="X63"/>
      <c r="Y63"/>
      <c r="Z63"/>
      <c r="AA63" s="533"/>
      <c r="AB63"/>
      <c r="AC63"/>
      <c r="AD63"/>
      <c r="AE63"/>
      <c r="AF63"/>
      <c r="AG63"/>
    </row>
    <row r="64" spans="1:33" ht="15" hidden="1" customHeight="1">
      <c r="A64"/>
      <c r="B64"/>
      <c r="C64"/>
      <c r="D64"/>
      <c r="E64"/>
      <c r="F64"/>
      <c r="G64"/>
      <c r="H64"/>
      <c r="I64"/>
      <c r="J64"/>
      <c r="K64"/>
      <c r="L64"/>
      <c r="M64"/>
      <c r="N64"/>
      <c r="O64"/>
      <c r="P64"/>
      <c r="Q64"/>
      <c r="R64"/>
      <c r="S64"/>
      <c r="T64"/>
      <c r="U64"/>
      <c r="V64"/>
      <c r="W64"/>
      <c r="X64"/>
      <c r="Y64"/>
      <c r="Z64"/>
      <c r="AA64" s="533"/>
      <c r="AB64"/>
      <c r="AC64"/>
      <c r="AD64"/>
      <c r="AE64"/>
      <c r="AF64"/>
      <c r="AG64"/>
    </row>
    <row r="65" spans="1:33" ht="15" hidden="1" customHeight="1">
      <c r="A65"/>
      <c r="B65"/>
      <c r="C65"/>
      <c r="D65"/>
      <c r="E65"/>
      <c r="F65"/>
      <c r="G65"/>
      <c r="H65"/>
      <c r="I65"/>
      <c r="J65"/>
      <c r="K65"/>
      <c r="L65"/>
      <c r="M65"/>
      <c r="N65"/>
      <c r="O65"/>
      <c r="P65"/>
      <c r="Q65"/>
      <c r="R65"/>
      <c r="S65"/>
      <c r="T65"/>
      <c r="U65"/>
      <c r="V65"/>
      <c r="W65"/>
      <c r="X65"/>
      <c r="Y65"/>
      <c r="Z65"/>
      <c r="AA65" s="533"/>
      <c r="AB65"/>
      <c r="AC65"/>
      <c r="AD65"/>
      <c r="AE65"/>
      <c r="AF65"/>
      <c r="AG65"/>
    </row>
    <row r="66" spans="1:33" ht="15" hidden="1" customHeight="1">
      <c r="A66"/>
      <c r="B66"/>
      <c r="C66"/>
      <c r="D66"/>
      <c r="E66"/>
      <c r="F66"/>
      <c r="G66"/>
      <c r="H66"/>
      <c r="I66"/>
      <c r="J66"/>
      <c r="K66"/>
      <c r="L66"/>
      <c r="M66"/>
      <c r="N66"/>
      <c r="O66"/>
      <c r="P66"/>
      <c r="Q66"/>
      <c r="R66"/>
      <c r="S66"/>
      <c r="T66"/>
      <c r="U66"/>
      <c r="V66"/>
      <c r="W66"/>
      <c r="X66"/>
      <c r="Y66"/>
      <c r="Z66"/>
      <c r="AA66" s="533"/>
      <c r="AB66"/>
      <c r="AC66"/>
      <c r="AD66"/>
      <c r="AE66"/>
      <c r="AF66"/>
      <c r="AG66"/>
    </row>
    <row r="67" spans="1:33" ht="15" hidden="1" customHeight="1">
      <c r="A67"/>
      <c r="B67"/>
      <c r="C67"/>
      <c r="D67"/>
      <c r="E67"/>
      <c r="F67"/>
      <c r="G67"/>
      <c r="H67"/>
      <c r="I67"/>
      <c r="J67"/>
      <c r="K67"/>
      <c r="L67"/>
      <c r="M67"/>
      <c r="N67"/>
      <c r="O67"/>
      <c r="P67"/>
      <c r="Q67"/>
      <c r="R67"/>
      <c r="S67"/>
      <c r="T67"/>
      <c r="U67"/>
      <c r="V67"/>
      <c r="W67"/>
      <c r="X67"/>
      <c r="Y67"/>
      <c r="Z67"/>
      <c r="AA67" s="533"/>
      <c r="AB67"/>
      <c r="AC67"/>
      <c r="AD67"/>
      <c r="AE67"/>
      <c r="AF67"/>
      <c r="AG67"/>
    </row>
    <row r="68" spans="1:33" ht="15" hidden="1" customHeight="1">
      <c r="A68"/>
      <c r="B68"/>
      <c r="C68"/>
      <c r="D68"/>
      <c r="E68"/>
      <c r="F68"/>
      <c r="G68"/>
      <c r="H68"/>
      <c r="I68"/>
      <c r="J68"/>
      <c r="K68"/>
      <c r="L68"/>
      <c r="M68"/>
      <c r="N68"/>
      <c r="O68"/>
      <c r="P68"/>
      <c r="Q68"/>
      <c r="R68"/>
      <c r="S68"/>
      <c r="T68"/>
      <c r="U68"/>
      <c r="V68"/>
      <c r="W68"/>
      <c r="X68"/>
      <c r="Y68"/>
      <c r="Z68"/>
      <c r="AA68" s="533"/>
      <c r="AB68"/>
      <c r="AC68"/>
      <c r="AD68"/>
      <c r="AE68"/>
      <c r="AF68"/>
      <c r="AG68"/>
    </row>
    <row r="69" spans="1:33" ht="15" hidden="1" customHeight="1">
      <c r="A69"/>
      <c r="B69"/>
      <c r="C69"/>
      <c r="D69"/>
      <c r="E69"/>
      <c r="F69"/>
      <c r="G69"/>
      <c r="H69"/>
      <c r="I69"/>
      <c r="J69"/>
      <c r="K69"/>
      <c r="L69"/>
      <c r="M69"/>
      <c r="N69"/>
      <c r="O69"/>
      <c r="P69"/>
      <c r="Q69"/>
      <c r="R69"/>
      <c r="S69"/>
      <c r="T69"/>
      <c r="U69"/>
      <c r="V69"/>
      <c r="W69"/>
      <c r="X69"/>
      <c r="Y69"/>
      <c r="Z69"/>
      <c r="AA69" s="533"/>
      <c r="AB69"/>
      <c r="AC69"/>
      <c r="AD69"/>
      <c r="AE69"/>
      <c r="AF69"/>
      <c r="AG69"/>
    </row>
    <row r="70" spans="1:33" ht="15" hidden="1" customHeight="1">
      <c r="A70"/>
      <c r="B70"/>
      <c r="C70"/>
      <c r="D70"/>
      <c r="E70"/>
      <c r="F70"/>
      <c r="G70"/>
      <c r="H70"/>
      <c r="I70"/>
      <c r="J70"/>
      <c r="K70"/>
      <c r="L70"/>
      <c r="M70"/>
      <c r="N70"/>
      <c r="O70"/>
      <c r="P70"/>
      <c r="Q70"/>
      <c r="R70"/>
      <c r="S70"/>
      <c r="T70"/>
      <c r="U70"/>
      <c r="V70"/>
      <c r="W70"/>
      <c r="X70"/>
      <c r="Y70"/>
      <c r="Z70"/>
      <c r="AA70" s="533"/>
      <c r="AB70"/>
      <c r="AC70"/>
      <c r="AD70"/>
      <c r="AE70"/>
      <c r="AF70"/>
      <c r="AG70"/>
    </row>
    <row r="71" spans="1:33" ht="15" hidden="1" customHeight="1">
      <c r="A71"/>
      <c r="B71"/>
      <c r="C71"/>
      <c r="D71"/>
      <c r="E71"/>
      <c r="F71"/>
      <c r="G71"/>
      <c r="H71"/>
      <c r="I71"/>
      <c r="J71"/>
      <c r="K71"/>
      <c r="L71"/>
      <c r="M71"/>
      <c r="N71"/>
      <c r="O71"/>
      <c r="P71"/>
      <c r="Q71"/>
      <c r="R71"/>
      <c r="S71"/>
      <c r="T71"/>
      <c r="U71"/>
      <c r="V71"/>
      <c r="W71"/>
      <c r="X71"/>
      <c r="Y71"/>
      <c r="Z71"/>
      <c r="AA71" s="533"/>
      <c r="AB71"/>
      <c r="AC71"/>
      <c r="AD71"/>
      <c r="AE71"/>
      <c r="AF71"/>
      <c r="AG71"/>
    </row>
    <row r="72" spans="1:33" ht="15" hidden="1" customHeight="1">
      <c r="A72"/>
      <c r="B72"/>
      <c r="C72"/>
      <c r="D72"/>
      <c r="E72"/>
      <c r="F72"/>
      <c r="G72"/>
      <c r="H72"/>
      <c r="I72"/>
      <c r="J72"/>
      <c r="K72"/>
      <c r="L72"/>
      <c r="M72"/>
      <c r="N72"/>
      <c r="O72"/>
      <c r="P72"/>
      <c r="Q72"/>
      <c r="R72"/>
      <c r="S72"/>
      <c r="T72"/>
      <c r="U72"/>
      <c r="V72"/>
      <c r="W72"/>
      <c r="X72"/>
      <c r="Y72"/>
      <c r="Z72"/>
      <c r="AA72" s="533"/>
      <c r="AB72"/>
      <c r="AC72"/>
      <c r="AD72"/>
      <c r="AE72"/>
      <c r="AF72"/>
      <c r="AG72"/>
    </row>
    <row r="73" spans="1:33" ht="15" hidden="1" customHeight="1">
      <c r="A73"/>
      <c r="B73"/>
      <c r="C73"/>
      <c r="D73"/>
      <c r="E73"/>
      <c r="F73"/>
      <c r="G73"/>
      <c r="H73"/>
      <c r="I73"/>
      <c r="J73"/>
      <c r="K73"/>
      <c r="L73"/>
      <c r="M73"/>
      <c r="N73"/>
      <c r="O73"/>
      <c r="P73"/>
      <c r="Q73"/>
      <c r="R73"/>
      <c r="S73"/>
      <c r="T73"/>
      <c r="U73"/>
      <c r="V73"/>
      <c r="W73"/>
      <c r="X73"/>
      <c r="Y73"/>
      <c r="Z73"/>
      <c r="AA73" s="533"/>
      <c r="AB73"/>
      <c r="AC73"/>
      <c r="AD73"/>
      <c r="AE73"/>
      <c r="AF73"/>
      <c r="AG73"/>
    </row>
    <row r="74" spans="1:33" ht="15" hidden="1" customHeight="1">
      <c r="A74"/>
      <c r="B74"/>
      <c r="C74"/>
      <c r="D74"/>
      <c r="E74"/>
      <c r="F74"/>
      <c r="G74"/>
      <c r="H74"/>
      <c r="I74"/>
      <c r="J74"/>
      <c r="K74"/>
      <c r="L74"/>
      <c r="M74"/>
      <c r="N74"/>
      <c r="O74"/>
      <c r="P74"/>
      <c r="Q74"/>
      <c r="R74"/>
      <c r="S74"/>
      <c r="T74"/>
      <c r="U74"/>
      <c r="V74"/>
      <c r="W74"/>
      <c r="X74"/>
      <c r="Y74"/>
      <c r="Z74"/>
      <c r="AA74" s="533"/>
      <c r="AB74"/>
      <c r="AC74"/>
      <c r="AD74"/>
      <c r="AE74"/>
      <c r="AF74"/>
      <c r="AG74"/>
    </row>
    <row r="75" spans="1:33" ht="15" hidden="1" customHeight="1">
      <c r="A75"/>
      <c r="B75"/>
      <c r="C75"/>
      <c r="D75"/>
      <c r="E75"/>
      <c r="F75"/>
      <c r="G75"/>
      <c r="H75"/>
      <c r="I75"/>
      <c r="J75"/>
      <c r="K75"/>
      <c r="L75"/>
      <c r="M75"/>
      <c r="N75"/>
      <c r="O75"/>
      <c r="P75"/>
      <c r="Q75"/>
      <c r="R75"/>
      <c r="S75"/>
      <c r="T75"/>
      <c r="U75"/>
      <c r="V75"/>
      <c r="W75"/>
      <c r="X75"/>
      <c r="Y75"/>
      <c r="Z75"/>
      <c r="AA75" s="533"/>
      <c r="AB75"/>
      <c r="AC75"/>
      <c r="AD75"/>
      <c r="AE75"/>
      <c r="AF75"/>
      <c r="AG75"/>
    </row>
    <row r="76" spans="1:33" ht="15" hidden="1" customHeight="1">
      <c r="A76"/>
      <c r="B76"/>
      <c r="C76"/>
      <c r="D76"/>
      <c r="E76"/>
      <c r="F76"/>
      <c r="G76"/>
      <c r="H76"/>
      <c r="I76"/>
      <c r="J76"/>
      <c r="K76"/>
      <c r="L76"/>
      <c r="M76"/>
      <c r="N76"/>
      <c r="O76"/>
      <c r="P76"/>
      <c r="Q76"/>
      <c r="R76"/>
      <c r="S76"/>
      <c r="T76"/>
      <c r="U76"/>
      <c r="V76"/>
      <c r="W76"/>
      <c r="X76"/>
      <c r="Y76"/>
      <c r="Z76"/>
      <c r="AA76" s="533"/>
      <c r="AB76"/>
      <c r="AC76"/>
      <c r="AD76"/>
      <c r="AE76"/>
      <c r="AF76"/>
      <c r="AG76"/>
    </row>
    <row r="77" spans="1:33" ht="15" hidden="1" customHeight="1">
      <c r="A77"/>
      <c r="B77"/>
      <c r="C77"/>
      <c r="D77"/>
      <c r="E77"/>
      <c r="F77"/>
      <c r="G77"/>
      <c r="H77"/>
      <c r="I77"/>
      <c r="J77"/>
      <c r="K77"/>
      <c r="L77"/>
      <c r="M77"/>
      <c r="N77"/>
      <c r="O77"/>
      <c r="P77"/>
      <c r="Q77"/>
      <c r="R77"/>
      <c r="S77"/>
      <c r="T77"/>
      <c r="U77"/>
      <c r="V77"/>
      <c r="W77"/>
      <c r="X77"/>
      <c r="Y77"/>
      <c r="Z77"/>
      <c r="AA77" s="533"/>
      <c r="AB77"/>
      <c r="AC77"/>
      <c r="AD77"/>
      <c r="AE77"/>
      <c r="AF77"/>
      <c r="AG77"/>
    </row>
    <row r="78" spans="1:33" ht="15" hidden="1" customHeight="1">
      <c r="A78"/>
      <c r="B78"/>
      <c r="C78"/>
      <c r="D78"/>
      <c r="E78"/>
      <c r="F78"/>
      <c r="G78"/>
      <c r="H78"/>
      <c r="I78"/>
      <c r="J78"/>
      <c r="K78"/>
      <c r="L78"/>
      <c r="M78"/>
      <c r="N78"/>
      <c r="O78"/>
      <c r="P78"/>
      <c r="Q78"/>
      <c r="R78"/>
      <c r="S78"/>
      <c r="T78"/>
      <c r="U78"/>
      <c r="V78"/>
      <c r="W78"/>
      <c r="X78"/>
      <c r="Y78"/>
      <c r="Z78"/>
      <c r="AA78" s="533"/>
      <c r="AB78"/>
      <c r="AC78"/>
      <c r="AD78"/>
      <c r="AE78"/>
      <c r="AF78"/>
      <c r="AG78"/>
    </row>
    <row r="79" spans="1:33" ht="15" hidden="1" customHeight="1">
      <c r="A79"/>
      <c r="B79"/>
      <c r="C79"/>
      <c r="D79"/>
      <c r="E79"/>
      <c r="F79"/>
      <c r="G79"/>
      <c r="H79"/>
      <c r="I79"/>
      <c r="J79"/>
      <c r="K79"/>
      <c r="L79"/>
      <c r="M79"/>
      <c r="N79"/>
      <c r="O79"/>
      <c r="P79"/>
      <c r="Q79"/>
      <c r="R79"/>
      <c r="S79"/>
      <c r="T79"/>
      <c r="U79"/>
      <c r="V79"/>
      <c r="W79"/>
      <c r="X79"/>
      <c r="Y79"/>
      <c r="Z79"/>
      <c r="AA79" s="533"/>
      <c r="AB79"/>
      <c r="AC79"/>
      <c r="AD79"/>
      <c r="AE79"/>
      <c r="AF79"/>
      <c r="AG79"/>
    </row>
  </sheetData>
  <mergeCells count="18">
    <mergeCell ref="C42:F46"/>
    <mergeCell ref="T10:T12"/>
    <mergeCell ref="U10:U12"/>
    <mergeCell ref="V10:V12"/>
    <mergeCell ref="W10:W12"/>
    <mergeCell ref="H10:H12"/>
    <mergeCell ref="I10:J11"/>
    <mergeCell ref="L10:M11"/>
    <mergeCell ref="O10:P11"/>
    <mergeCell ref="R10:R12"/>
    <mergeCell ref="S10:S12"/>
    <mergeCell ref="Z10:Z12"/>
    <mergeCell ref="AC10:AC12"/>
    <mergeCell ref="AE10:AE12"/>
    <mergeCell ref="AG10:AG12"/>
    <mergeCell ref="X10:X12"/>
    <mergeCell ref="Y10:Y12"/>
    <mergeCell ref="AA10:AA12"/>
  </mergeCells>
  <conditionalFormatting sqref="H3">
    <cfRule type="cellIs" dxfId="109" priority="31" stopIfTrue="1" operator="greaterThan">
      <formula>0</formula>
    </cfRule>
    <cfRule type="cellIs" dxfId="108" priority="32" stopIfTrue="1" operator="lessThan">
      <formula>1</formula>
    </cfRule>
  </conditionalFormatting>
  <conditionalFormatting sqref="H14">
    <cfRule type="cellIs" dxfId="107" priority="13" stopIfTrue="1" operator="greaterThan">
      <formula>0</formula>
    </cfRule>
    <cfRule type="cellIs" dxfId="106" priority="14" stopIfTrue="1" operator="lessThan">
      <formula>1</formula>
    </cfRule>
  </conditionalFormatting>
  <conditionalFormatting sqref="H17:H20">
    <cfRule type="cellIs" dxfId="105" priority="11" stopIfTrue="1" operator="greaterThan">
      <formula>0</formula>
    </cfRule>
    <cfRule type="cellIs" dxfId="104" priority="12" stopIfTrue="1" operator="lessThan">
      <formula>1</formula>
    </cfRule>
  </conditionalFormatting>
  <conditionalFormatting sqref="H23">
    <cfRule type="cellIs" dxfId="103" priority="9" stopIfTrue="1" operator="greaterThan">
      <formula>0</formula>
    </cfRule>
    <cfRule type="cellIs" dxfId="102" priority="10" stopIfTrue="1" operator="lessThan">
      <formula>1</formula>
    </cfRule>
  </conditionalFormatting>
  <conditionalFormatting sqref="H26:H29">
    <cfRule type="cellIs" dxfId="101" priority="7" stopIfTrue="1" operator="greaterThan">
      <formula>0</formula>
    </cfRule>
    <cfRule type="cellIs" dxfId="100" priority="8" stopIfTrue="1" operator="lessThan">
      <formula>1</formula>
    </cfRule>
  </conditionalFormatting>
  <conditionalFormatting sqref="H32:H35">
    <cfRule type="cellIs" dxfId="99" priority="5" stopIfTrue="1" operator="greaterThan">
      <formula>0</formula>
    </cfRule>
    <cfRule type="cellIs" dxfId="98" priority="6" stopIfTrue="1" operator="lessThan">
      <formula>1</formula>
    </cfRule>
  </conditionalFormatting>
  <conditionalFormatting sqref="H37:H39">
    <cfRule type="cellIs" dxfId="97" priority="1" stopIfTrue="1" operator="greaterThan">
      <formula>0</formula>
    </cfRule>
    <cfRule type="cellIs" dxfId="96" priority="2" stopIfTrue="1" operator="lessThan">
      <formula>1</formula>
    </cfRule>
  </conditionalFormatting>
  <dataValidations disablePrompts="1" count="1">
    <dataValidation type="list" allowBlank="1" showInputMessage="1" showErrorMessage="1" sqref="J32:J35 J26:J29 J23 J17:J20 M37:M39 P32:P35 M17:M20 M23 M26:M29 P37:P39 AC37:AC39 M32:M35 AC32:AC35 AC14 P17:P20 AC17:AC20 P23 AC23 P26:P29 AC26:AC29 P14 J14 M14 J37:J39" xr:uid="{2D0F75AC-7DF1-46DC-8FEF-A12184917561}">
      <formula1>Confidence_grade</formula1>
    </dataValidation>
  </dataValidations>
  <pageMargins left="0.23622047244094491" right="0.23622047244094491" top="0.74803149606299213" bottom="0.74803149606299213" header="0.31496062992125984" footer="0.31496062992125984"/>
  <pageSetup paperSize="9" scale="68" fitToWidth="0" orientation="landscape" r:id="rId1"/>
  <headerFooter>
    <oddHeader>&amp;LDepartment of Internal Affairs - Three Waters Reform Programme - Request for Information Template Workbook I</oddHeader>
    <oddFooter>&amp;LPage &amp;P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502EA9-4989-41F3-B653-E23181493587}">
  <sheetPr>
    <tabColor rgb="FF55EBF7"/>
    <pageSetUpPr fitToPage="1"/>
  </sheetPr>
  <dimension ref="A1:XEC79"/>
  <sheetViews>
    <sheetView showGridLines="0" zoomScale="80" zoomScaleNormal="80" workbookViewId="0">
      <pane xSplit="8" ySplit="12" topLeftCell="I13" activePane="bottomRight" state="frozen"/>
      <selection activeCell="F20" sqref="F20"/>
      <selection pane="topRight" activeCell="F20" sqref="F20"/>
      <selection pane="bottomLeft" activeCell="F20" sqref="F20"/>
      <selection pane="bottomRight" activeCell="F20" sqref="F20"/>
    </sheetView>
  </sheetViews>
  <sheetFormatPr defaultColWidth="0" defaultRowHeight="0" customHeight="1" zeroHeight="1"/>
  <cols>
    <col min="1" max="1" width="2.453125" style="418" customWidth="1"/>
    <col min="2" max="2" width="6.453125" style="418" customWidth="1"/>
    <col min="3" max="3" width="17" style="418" customWidth="1"/>
    <col min="4" max="4" width="65.453125" style="418" bestFit="1" customWidth="1"/>
    <col min="5" max="5" width="9.453125" style="418" customWidth="1"/>
    <col min="6" max="6" width="8.54296875" style="418" customWidth="1"/>
    <col min="7" max="7" width="8.54296875" style="419" customWidth="1"/>
    <col min="8" max="8" width="19" style="66" bestFit="1" customWidth="1"/>
    <col min="9" max="9" width="13.54296875" style="418" customWidth="1"/>
    <col min="10" max="11" width="5.54296875" style="418" customWidth="1"/>
    <col min="12" max="12" width="13.54296875" style="418" customWidth="1"/>
    <col min="13" max="13" width="5.54296875" style="418" customWidth="1"/>
    <col min="14" max="14" width="5.54296875" style="419" customWidth="1"/>
    <col min="15" max="15" width="13.54296875" style="418" customWidth="1"/>
    <col min="16" max="17" width="5.54296875" style="418" customWidth="1"/>
    <col min="18" max="18" width="16.54296875" style="419" customWidth="1"/>
    <col min="19" max="19" width="16.54296875" style="104" customWidth="1"/>
    <col min="20" max="26" width="16.54296875" style="418" customWidth="1"/>
    <col min="27" max="27" width="16.54296875" style="32" customWidth="1"/>
    <col min="28" max="30" width="5.54296875" style="418" customWidth="1"/>
    <col min="31" max="31" width="15.453125" style="418" customWidth="1"/>
    <col min="32" max="32" width="5.54296875" style="418" customWidth="1"/>
    <col min="33" max="33" width="49.453125" style="418" customWidth="1"/>
    <col min="34" max="35" width="5.54296875" hidden="1"/>
    <col min="36" max="16346" width="9.453125" hidden="1"/>
    <col min="16358" max="16384" width="9.453125" hidden="1"/>
  </cols>
  <sheetData>
    <row r="1" spans="1:33" ht="28.4" customHeight="1">
      <c r="B1" s="382" t="str">
        <f>'Key information'!$B$6</f>
        <v>Three Waters Reform Programme: Request for Information Workbook I</v>
      </c>
      <c r="C1" s="421"/>
      <c r="D1" s="421"/>
      <c r="E1" s="186"/>
      <c r="F1" s="186"/>
      <c r="G1" s="186"/>
      <c r="H1" s="384"/>
      <c r="I1" s="186"/>
      <c r="J1" s="186"/>
      <c r="K1" s="186"/>
      <c r="L1" s="186"/>
      <c r="M1" s="186"/>
      <c r="N1" s="186"/>
      <c r="O1" s="186"/>
      <c r="P1" s="186"/>
      <c r="Q1" s="186"/>
      <c r="R1" s="186"/>
      <c r="S1" s="186"/>
      <c r="T1" s="186"/>
      <c r="U1" s="186"/>
      <c r="V1" s="186"/>
      <c r="W1" s="186"/>
      <c r="X1" s="186"/>
      <c r="Y1" s="186"/>
      <c r="Z1" s="186"/>
      <c r="AA1" s="536"/>
      <c r="AB1" s="186"/>
      <c r="AC1" s="186"/>
      <c r="AD1" s="186"/>
      <c r="AE1" s="186"/>
      <c r="AF1" s="186"/>
      <c r="AG1" s="187"/>
    </row>
    <row r="2" spans="1:33" ht="20">
      <c r="B2" s="37"/>
      <c r="C2" s="163"/>
      <c r="D2" s="116"/>
      <c r="E2" s="430"/>
      <c r="F2" s="430"/>
      <c r="G2" s="430"/>
      <c r="H2" s="430"/>
      <c r="I2" s="430"/>
      <c r="J2" s="430"/>
      <c r="K2" s="430"/>
      <c r="L2" s="430"/>
      <c r="M2" s="430"/>
      <c r="N2" s="430"/>
      <c r="O2" s="430"/>
      <c r="P2" s="430"/>
      <c r="Q2" s="430"/>
      <c r="R2" s="430"/>
      <c r="S2" s="430"/>
      <c r="T2" s="430"/>
      <c r="U2" s="430"/>
      <c r="V2" s="430"/>
      <c r="W2" s="430"/>
      <c r="X2" s="430"/>
      <c r="Y2" s="430"/>
      <c r="Z2" s="430"/>
      <c r="AB2" s="430"/>
      <c r="AC2" s="430"/>
      <c r="AD2" s="430"/>
      <c r="AE2" s="430"/>
      <c r="AF2" s="430"/>
      <c r="AG2" s="117"/>
    </row>
    <row r="3" spans="1:33" ht="14.5">
      <c r="A3" s="422"/>
      <c r="B3" s="320" t="s">
        <v>495</v>
      </c>
      <c r="C3" s="166"/>
      <c r="D3" s="321">
        <f>'Key information'!$E$8</f>
        <v>0</v>
      </c>
      <c r="E3" s="166"/>
      <c r="F3" s="118"/>
      <c r="G3" s="338" t="s">
        <v>100</v>
      </c>
      <c r="H3" s="441">
        <f>SUM(H14:H37)</f>
        <v>15</v>
      </c>
      <c r="I3" s="118"/>
      <c r="J3" s="118"/>
      <c r="K3" s="118"/>
      <c r="L3" s="118"/>
      <c r="M3" s="118"/>
      <c r="N3" s="429"/>
      <c r="O3" s="189"/>
      <c r="P3" s="430"/>
      <c r="Q3" s="166"/>
      <c r="R3" s="166"/>
      <c r="S3" s="73"/>
      <c r="T3" s="166"/>
      <c r="U3" s="166"/>
      <c r="V3" s="166"/>
      <c r="W3" s="166"/>
      <c r="X3" s="166"/>
      <c r="Y3" s="166"/>
      <c r="Z3" s="166"/>
      <c r="AA3" s="369"/>
      <c r="AB3" s="166"/>
      <c r="AC3" s="166"/>
      <c r="AD3" s="166"/>
      <c r="AE3" s="166"/>
      <c r="AF3" s="166"/>
      <c r="AG3" s="167"/>
    </row>
    <row r="4" spans="1:33" ht="14.5">
      <c r="B4" s="448"/>
      <c r="C4" s="190"/>
      <c r="D4" s="191"/>
      <c r="E4" s="439"/>
      <c r="F4" s="439"/>
      <c r="G4" s="439"/>
      <c r="H4" s="439"/>
      <c r="I4" s="439"/>
      <c r="J4" s="439"/>
      <c r="K4" s="439"/>
      <c r="L4" s="439"/>
      <c r="M4" s="439"/>
      <c r="N4" s="42"/>
      <c r="O4" s="43"/>
      <c r="P4" s="43"/>
      <c r="Q4" s="199"/>
      <c r="R4" s="199"/>
      <c r="S4" s="193"/>
      <c r="T4" s="42"/>
      <c r="U4" s="42"/>
      <c r="V4" s="42"/>
      <c r="W4" s="42"/>
      <c r="X4" s="42"/>
      <c r="Y4" s="42"/>
      <c r="Z4" s="42"/>
      <c r="AA4" s="537"/>
      <c r="AB4" s="42"/>
      <c r="AC4" s="42"/>
      <c r="AD4" s="42"/>
      <c r="AE4" s="42"/>
      <c r="AF4" s="42"/>
      <c r="AG4" s="168"/>
    </row>
    <row r="5" spans="1:33" ht="14.5">
      <c r="C5" s="32"/>
      <c r="H5" s="419"/>
      <c r="S5" s="457"/>
      <c r="T5" s="419"/>
    </row>
    <row r="6" spans="1:33" ht="15" thickBot="1">
      <c r="B6" s="44"/>
      <c r="C6" s="45"/>
      <c r="D6" s="423"/>
      <c r="E6" s="423"/>
      <c r="F6" s="423"/>
      <c r="G6" s="423"/>
      <c r="H6" s="423"/>
      <c r="I6" s="423"/>
      <c r="J6" s="423"/>
      <c r="K6" s="423"/>
      <c r="L6" s="423"/>
      <c r="M6" s="423"/>
      <c r="N6" s="47"/>
      <c r="O6" s="423"/>
      <c r="P6" s="423"/>
      <c r="Q6" s="200"/>
      <c r="R6" s="200"/>
      <c r="S6" s="105"/>
      <c r="T6" s="423"/>
      <c r="U6" s="423"/>
      <c r="V6" s="423"/>
      <c r="W6" s="423"/>
      <c r="X6" s="423"/>
      <c r="Y6" s="423"/>
      <c r="Z6" s="423"/>
      <c r="AA6" s="146"/>
      <c r="AB6" s="423"/>
      <c r="AC6" s="423"/>
      <c r="AD6" s="423"/>
      <c r="AE6" s="423"/>
      <c r="AF6" s="423"/>
      <c r="AG6" s="131"/>
    </row>
    <row r="7" spans="1:33" ht="14.5">
      <c r="B7" s="48"/>
      <c r="C7" s="86" t="s">
        <v>722</v>
      </c>
      <c r="D7" s="87"/>
      <c r="E7" s="430"/>
      <c r="F7" s="430"/>
      <c r="G7" s="429"/>
      <c r="H7" s="430"/>
      <c r="I7" s="430"/>
      <c r="J7" s="430"/>
      <c r="K7" s="430"/>
      <c r="L7" s="430"/>
      <c r="M7" s="430"/>
      <c r="N7" s="429"/>
      <c r="O7" s="430"/>
      <c r="P7" s="430"/>
      <c r="Q7" s="166"/>
      <c r="R7" s="166"/>
      <c r="S7" s="124"/>
      <c r="T7" s="430"/>
      <c r="U7" s="430"/>
      <c r="V7" s="430"/>
      <c r="W7" s="430"/>
      <c r="X7" s="430"/>
      <c r="Y7" s="430"/>
      <c r="Z7" s="430"/>
      <c r="AB7" s="430"/>
      <c r="AC7" s="430"/>
      <c r="AD7" s="430"/>
      <c r="AE7" s="430"/>
      <c r="AF7" s="430"/>
      <c r="AG7" s="117"/>
    </row>
    <row r="8" spans="1:33" ht="15" thickBot="1">
      <c r="B8" s="48"/>
      <c r="C8" s="88" t="s">
        <v>688</v>
      </c>
      <c r="D8" s="89"/>
      <c r="E8" s="430"/>
      <c r="F8" s="430"/>
      <c r="G8" s="429"/>
      <c r="H8" s="430"/>
      <c r="I8" s="430"/>
      <c r="J8" s="430"/>
      <c r="K8" s="430"/>
      <c r="L8" s="430"/>
      <c r="M8" s="430"/>
      <c r="N8" s="429"/>
      <c r="O8" s="430"/>
      <c r="P8" s="430"/>
      <c r="Q8" s="166"/>
      <c r="R8" s="166"/>
      <c r="S8" s="124"/>
      <c r="T8" s="430"/>
      <c r="U8" s="430"/>
      <c r="V8" s="430"/>
      <c r="W8" s="430"/>
      <c r="X8" s="430"/>
      <c r="Y8" s="430"/>
      <c r="Z8" s="430"/>
      <c r="AB8" s="430"/>
      <c r="AC8" s="430"/>
      <c r="AD8" s="430"/>
      <c r="AE8" s="430"/>
      <c r="AF8" s="430"/>
      <c r="AG8" s="117"/>
    </row>
    <row r="9" spans="1:33" ht="17.5" thickBot="1">
      <c r="B9" s="48"/>
      <c r="C9" s="430"/>
      <c r="D9" s="430"/>
      <c r="E9" s="430"/>
      <c r="F9" s="430"/>
      <c r="G9" s="429"/>
      <c r="H9" s="430"/>
      <c r="I9" s="430"/>
      <c r="J9" s="430"/>
      <c r="K9" s="430"/>
      <c r="L9" s="430"/>
      <c r="M9" s="430"/>
      <c r="N9" s="429"/>
      <c r="O9" s="430"/>
      <c r="P9" s="430"/>
      <c r="Q9" s="166"/>
      <c r="R9" s="166"/>
      <c r="S9" s="124"/>
      <c r="T9" s="430"/>
      <c r="U9" s="430"/>
      <c r="V9" s="430"/>
      <c r="W9" s="430"/>
      <c r="X9" s="430"/>
      <c r="Y9" s="430"/>
      <c r="Z9" s="430"/>
      <c r="AB9" s="430"/>
      <c r="AC9" s="334" t="s">
        <v>836</v>
      </c>
      <c r="AD9" s="430"/>
      <c r="AE9" s="430"/>
      <c r="AF9" s="430"/>
      <c r="AG9" s="117"/>
    </row>
    <row r="10" spans="1:33" ht="21" customHeight="1">
      <c r="B10" s="48"/>
      <c r="C10" s="86" t="s">
        <v>101</v>
      </c>
      <c r="D10" s="95" t="s">
        <v>32</v>
      </c>
      <c r="E10" s="95" t="s">
        <v>102</v>
      </c>
      <c r="F10" s="91" t="s">
        <v>103</v>
      </c>
      <c r="H10" s="602" t="s">
        <v>104</v>
      </c>
      <c r="I10" s="605">
        <v>43646</v>
      </c>
      <c r="J10" s="606"/>
      <c r="L10" s="605">
        <v>44012</v>
      </c>
      <c r="M10" s="606"/>
      <c r="N10" s="418"/>
      <c r="O10" s="594" t="s">
        <v>8</v>
      </c>
      <c r="P10" s="595"/>
      <c r="R10" s="567" t="s">
        <v>132</v>
      </c>
      <c r="S10" s="567" t="s">
        <v>118</v>
      </c>
      <c r="T10" s="567" t="s">
        <v>119</v>
      </c>
      <c r="U10" s="567" t="s">
        <v>120</v>
      </c>
      <c r="V10" s="567" t="s">
        <v>121</v>
      </c>
      <c r="W10" s="567" t="s">
        <v>122</v>
      </c>
      <c r="X10" s="567" t="s">
        <v>123</v>
      </c>
      <c r="Y10" s="567" t="s">
        <v>124</v>
      </c>
      <c r="Z10" s="567" t="s">
        <v>125</v>
      </c>
      <c r="AA10" s="567" t="s">
        <v>835</v>
      </c>
      <c r="AC10" s="576" t="s">
        <v>112</v>
      </c>
      <c r="AD10" s="419"/>
      <c r="AE10" s="570" t="s">
        <v>105</v>
      </c>
      <c r="AF10" s="424"/>
      <c r="AG10" s="573" t="s">
        <v>106</v>
      </c>
    </row>
    <row r="11" spans="1:33" ht="14.5">
      <c r="B11" s="48"/>
      <c r="C11" s="126" t="s">
        <v>107</v>
      </c>
      <c r="D11" s="94"/>
      <c r="E11" s="94"/>
      <c r="F11" s="92" t="s">
        <v>108</v>
      </c>
      <c r="H11" s="603"/>
      <c r="I11" s="607"/>
      <c r="J11" s="608"/>
      <c r="L11" s="607"/>
      <c r="M11" s="608"/>
      <c r="N11" s="418"/>
      <c r="O11" s="596"/>
      <c r="P11" s="597"/>
      <c r="R11" s="568"/>
      <c r="S11" s="568"/>
      <c r="T11" s="568"/>
      <c r="U11" s="568"/>
      <c r="V11" s="568"/>
      <c r="W11" s="568"/>
      <c r="X11" s="568"/>
      <c r="Y11" s="568"/>
      <c r="Z11" s="568"/>
      <c r="AA11" s="568"/>
      <c r="AC11" s="577"/>
      <c r="AD11" s="419"/>
      <c r="AE11" s="571"/>
      <c r="AF11" s="424"/>
      <c r="AG11" s="574"/>
    </row>
    <row r="12" spans="1:33" ht="15" thickBot="1">
      <c r="B12" s="48"/>
      <c r="C12" s="88"/>
      <c r="D12" s="96"/>
      <c r="E12" s="96"/>
      <c r="F12" s="93"/>
      <c r="H12" s="604"/>
      <c r="I12" s="98"/>
      <c r="J12" s="456" t="s">
        <v>112</v>
      </c>
      <c r="L12" s="98"/>
      <c r="M12" s="456" t="s">
        <v>112</v>
      </c>
      <c r="N12" s="418"/>
      <c r="O12" s="98"/>
      <c r="P12" s="456" t="s">
        <v>112</v>
      </c>
      <c r="R12" s="569"/>
      <c r="S12" s="569"/>
      <c r="T12" s="569"/>
      <c r="U12" s="569"/>
      <c r="V12" s="569"/>
      <c r="W12" s="569"/>
      <c r="X12" s="569"/>
      <c r="Y12" s="569"/>
      <c r="Z12" s="569"/>
      <c r="AA12" s="569"/>
      <c r="AC12" s="578"/>
      <c r="AD12" s="419"/>
      <c r="AE12" s="572"/>
      <c r="AF12" s="425"/>
      <c r="AG12" s="575"/>
    </row>
    <row r="13" spans="1:33" ht="14.5">
      <c r="B13" s="48"/>
      <c r="C13" s="430"/>
      <c r="D13" s="430"/>
      <c r="E13" s="430"/>
      <c r="F13" s="430"/>
      <c r="G13" s="429"/>
      <c r="H13" s="430"/>
      <c r="I13" s="430"/>
      <c r="J13" s="430"/>
      <c r="K13" s="430"/>
      <c r="L13" s="430"/>
      <c r="M13" s="430"/>
      <c r="N13" s="429"/>
      <c r="O13" s="430"/>
      <c r="P13" s="430"/>
      <c r="Q13" s="430"/>
      <c r="R13" s="430"/>
      <c r="S13" s="430"/>
      <c r="T13" s="430"/>
      <c r="U13" s="430"/>
      <c r="V13" s="430"/>
      <c r="W13" s="430"/>
      <c r="X13" s="430"/>
      <c r="Y13" s="430"/>
      <c r="Z13" s="430"/>
      <c r="AB13" s="430"/>
      <c r="AC13" s="430"/>
      <c r="AD13" s="430"/>
      <c r="AE13" s="430"/>
      <c r="AF13" s="430"/>
      <c r="AG13" s="117"/>
    </row>
    <row r="14" spans="1:33" ht="14.5">
      <c r="B14" s="436">
        <f>IF(C14="","",COUNTIF($C14:C$14,"&lt;&gt;""")-COUNTBLANK($C14:C$14))</f>
        <v>1</v>
      </c>
      <c r="C14" s="427" t="s">
        <v>615</v>
      </c>
      <c r="D14" s="416" t="s">
        <v>326</v>
      </c>
      <c r="E14" s="433" t="s">
        <v>128</v>
      </c>
      <c r="F14" s="428" t="s">
        <v>115</v>
      </c>
      <c r="G14" s="429"/>
      <c r="H14" s="442">
        <f>IF(AND(I14&lt;&gt;"",J14&lt;&gt;"",L14&lt;&gt;"",M14&lt;&gt;"",O14&lt;&gt;"",P14&lt;&gt;"",AG14&lt;&gt;"",R14&lt;&gt;"",S14&lt;&gt;"",T14&lt;&gt;"",U14&lt;&gt;"",V14&lt;&gt;"",W14&lt;&gt;"",X14&lt;&gt;"",Y14&lt;&gt;"",Z14&lt;&gt;"",,AA14&lt;&gt;"",AC14&lt;&gt;""),0,1)</f>
        <v>1</v>
      </c>
      <c r="I14" s="81">
        <f>F8c!I31</f>
        <v>0</v>
      </c>
      <c r="J14" s="434"/>
      <c r="K14" s="430"/>
      <c r="L14" s="81">
        <f>F8c!L31</f>
        <v>0</v>
      </c>
      <c r="M14" s="434"/>
      <c r="N14" s="430"/>
      <c r="O14" s="81">
        <f>F8c!O31</f>
        <v>0</v>
      </c>
      <c r="P14" s="434"/>
      <c r="Q14" s="430"/>
      <c r="R14" s="81">
        <f>F8c!R31</f>
        <v>0</v>
      </c>
      <c r="S14" s="81">
        <f>F8c!S31</f>
        <v>0</v>
      </c>
      <c r="T14" s="81">
        <f>F8c!T31</f>
        <v>0</v>
      </c>
      <c r="U14" s="81">
        <f>F8c!U31</f>
        <v>0</v>
      </c>
      <c r="V14" s="81">
        <f>F8c!V31</f>
        <v>0</v>
      </c>
      <c r="W14" s="81">
        <f>F8c!W31</f>
        <v>0</v>
      </c>
      <c r="X14" s="81">
        <f>F8c!X31</f>
        <v>0</v>
      </c>
      <c r="Y14" s="81">
        <f>F8c!Y31</f>
        <v>0</v>
      </c>
      <c r="Z14" s="81">
        <f>F8c!Z31</f>
        <v>0</v>
      </c>
      <c r="AA14" s="538">
        <f>F8c!AB31</f>
        <v>0</v>
      </c>
      <c r="AC14" s="434"/>
      <c r="AD14" s="171"/>
      <c r="AE14" s="458"/>
      <c r="AF14" s="429"/>
      <c r="AG14" s="74"/>
    </row>
    <row r="15" spans="1:33" ht="14.5">
      <c r="B15" s="436" t="str">
        <f>IF(C15="","",COUNTIF($C$14:C15,"&lt;&gt;""")-COUNTBLANK($C$14:C15))</f>
        <v/>
      </c>
      <c r="C15" s="430"/>
      <c r="D15" s="430"/>
      <c r="E15" s="430"/>
      <c r="F15" s="430"/>
      <c r="G15" s="430"/>
      <c r="H15" s="430"/>
      <c r="I15" s="170"/>
      <c r="J15" s="170"/>
      <c r="K15" s="170"/>
      <c r="L15" s="170"/>
      <c r="M15" s="170"/>
      <c r="N15" s="170"/>
      <c r="O15" s="170"/>
      <c r="P15" s="170"/>
      <c r="Q15" s="170"/>
      <c r="R15" s="170"/>
      <c r="S15" s="170"/>
      <c r="T15" s="170"/>
      <c r="U15" s="170"/>
      <c r="V15" s="170"/>
      <c r="W15" s="170"/>
      <c r="X15" s="170"/>
      <c r="Y15" s="170"/>
      <c r="Z15" s="170"/>
      <c r="AC15" s="170"/>
      <c r="AD15" s="170"/>
      <c r="AE15" s="430"/>
      <c r="AF15" s="430"/>
      <c r="AG15" s="117"/>
    </row>
    <row r="16" spans="1:33" ht="16">
      <c r="B16" s="436" t="str">
        <f>IF(C16="","",COUNTIF($C$14:C16,"&lt;&gt;""")-COUNTBLANK($C$14:C16))</f>
        <v/>
      </c>
      <c r="C16" s="427"/>
      <c r="D16" s="408" t="s">
        <v>784</v>
      </c>
      <c r="E16" s="416"/>
      <c r="F16" s="427"/>
      <c r="G16" s="429"/>
      <c r="H16" s="430"/>
      <c r="I16" s="171"/>
      <c r="J16" s="171"/>
      <c r="K16" s="171"/>
      <c r="L16" s="171"/>
      <c r="M16" s="171"/>
      <c r="N16" s="171"/>
      <c r="O16" s="171"/>
      <c r="P16" s="171"/>
      <c r="Q16" s="171"/>
      <c r="R16" s="171"/>
      <c r="S16" s="171"/>
      <c r="T16" s="171"/>
      <c r="U16" s="171"/>
      <c r="V16" s="171"/>
      <c r="W16" s="171"/>
      <c r="X16" s="171"/>
      <c r="Y16" s="171"/>
      <c r="Z16" s="90"/>
      <c r="AA16" s="539"/>
      <c r="AC16" s="171"/>
      <c r="AD16" s="171"/>
      <c r="AE16" s="429"/>
      <c r="AF16" s="429"/>
      <c r="AG16" s="385"/>
    </row>
    <row r="17" spans="2:33" ht="14.5">
      <c r="B17" s="436">
        <f>IF(C17="","",COUNTIF($C$14:C17,"&lt;&gt;""")-COUNTBLANK($C$14:C17))</f>
        <v>2</v>
      </c>
      <c r="C17" s="427" t="s">
        <v>616</v>
      </c>
      <c r="D17" s="427" t="s">
        <v>148</v>
      </c>
      <c r="E17" s="433" t="s">
        <v>128</v>
      </c>
      <c r="F17" s="428" t="s">
        <v>109</v>
      </c>
      <c r="G17" s="429"/>
      <c r="H17" s="442">
        <f t="shared" ref="H17:H20" si="0">IF(AND(I17&lt;&gt;"",J17&lt;&gt;"",L17&lt;&gt;"",M17&lt;&gt;"",O17&lt;&gt;"",P17&lt;&gt;"",AG17&lt;&gt;"",R17&lt;&gt;"",S17&lt;&gt;"",T17&lt;&gt;"",U17&lt;&gt;"",V17&lt;&gt;"",W17&lt;&gt;"",X17&lt;&gt;"",Y17&lt;&gt;"",Z17&lt;&gt;"",,AA17&lt;&gt;"",AC17&lt;&gt;""),0,1)</f>
        <v>1</v>
      </c>
      <c r="I17" s="74"/>
      <c r="J17" s="434"/>
      <c r="K17" s="171"/>
      <c r="L17" s="74"/>
      <c r="M17" s="434"/>
      <c r="N17" s="171"/>
      <c r="O17" s="74"/>
      <c r="P17" s="434"/>
      <c r="Q17" s="171"/>
      <c r="R17" s="74"/>
      <c r="S17" s="74"/>
      <c r="T17" s="74"/>
      <c r="U17" s="74"/>
      <c r="V17" s="74"/>
      <c r="W17" s="74"/>
      <c r="X17" s="74"/>
      <c r="Y17" s="74"/>
      <c r="Z17" s="74"/>
      <c r="AA17" s="484"/>
      <c r="AC17" s="434"/>
      <c r="AD17" s="171"/>
      <c r="AE17" s="458"/>
      <c r="AF17" s="429"/>
      <c r="AG17" s="74"/>
    </row>
    <row r="18" spans="2:33" ht="14.5">
      <c r="B18" s="436">
        <f>IF(C18="","",COUNTIF($C$14:C18,"&lt;&gt;""")-COUNTBLANK($C$14:C18))</f>
        <v>3</v>
      </c>
      <c r="C18" s="427" t="s">
        <v>617</v>
      </c>
      <c r="D18" s="427" t="s">
        <v>150</v>
      </c>
      <c r="E18" s="433" t="s">
        <v>128</v>
      </c>
      <c r="F18" s="428" t="s">
        <v>109</v>
      </c>
      <c r="G18" s="429"/>
      <c r="H18" s="442">
        <f t="shared" si="0"/>
        <v>1</v>
      </c>
      <c r="I18" s="74"/>
      <c r="J18" s="434"/>
      <c r="K18" s="171"/>
      <c r="L18" s="74"/>
      <c r="M18" s="434"/>
      <c r="N18" s="171"/>
      <c r="O18" s="74"/>
      <c r="P18" s="434"/>
      <c r="Q18" s="171"/>
      <c r="R18" s="74"/>
      <c r="S18" s="74"/>
      <c r="T18" s="74"/>
      <c r="U18" s="74"/>
      <c r="V18" s="74"/>
      <c r="W18" s="74"/>
      <c r="X18" s="74"/>
      <c r="Y18" s="74"/>
      <c r="Z18" s="74"/>
      <c r="AA18" s="484"/>
      <c r="AC18" s="434"/>
      <c r="AD18" s="171"/>
      <c r="AE18" s="458"/>
      <c r="AF18" s="429"/>
      <c r="AG18" s="74"/>
    </row>
    <row r="19" spans="2:33" ht="14.5">
      <c r="B19" s="436">
        <f>IF(C19="","",COUNTIF($C$14:C19,"&lt;&gt;""")-COUNTBLANK($C$14:C19))</f>
        <v>4</v>
      </c>
      <c r="C19" s="427" t="s">
        <v>618</v>
      </c>
      <c r="D19" s="427" t="s">
        <v>152</v>
      </c>
      <c r="E19" s="433" t="s">
        <v>128</v>
      </c>
      <c r="F19" s="428" t="s">
        <v>109</v>
      </c>
      <c r="G19" s="429"/>
      <c r="H19" s="442">
        <f t="shared" si="0"/>
        <v>1</v>
      </c>
      <c r="I19" s="74"/>
      <c r="J19" s="434"/>
      <c r="K19" s="171"/>
      <c r="L19" s="74"/>
      <c r="M19" s="434"/>
      <c r="N19" s="171"/>
      <c r="O19" s="74"/>
      <c r="P19" s="434"/>
      <c r="Q19" s="171"/>
      <c r="R19" s="74"/>
      <c r="S19" s="74"/>
      <c r="T19" s="74"/>
      <c r="U19" s="74"/>
      <c r="V19" s="74"/>
      <c r="W19" s="74"/>
      <c r="X19" s="74"/>
      <c r="Y19" s="74"/>
      <c r="Z19" s="74"/>
      <c r="AA19" s="484"/>
      <c r="AC19" s="434"/>
      <c r="AD19" s="171"/>
      <c r="AE19" s="458"/>
      <c r="AF19" s="429"/>
      <c r="AG19" s="74"/>
    </row>
    <row r="20" spans="2:33" ht="14.5">
      <c r="B20" s="436">
        <f>IF(C20="","",COUNTIF($C$14:C20,"&lt;&gt;""")-COUNTBLANK($C$14:C20))</f>
        <v>5</v>
      </c>
      <c r="C20" s="427" t="s">
        <v>619</v>
      </c>
      <c r="D20" s="427" t="s">
        <v>724</v>
      </c>
      <c r="E20" s="433" t="s">
        <v>128</v>
      </c>
      <c r="F20" s="428" t="s">
        <v>114</v>
      </c>
      <c r="G20" s="429"/>
      <c r="H20" s="442">
        <f t="shared" si="0"/>
        <v>1</v>
      </c>
      <c r="I20" s="353">
        <f>SUM(I17:I19)</f>
        <v>0</v>
      </c>
      <c r="J20" s="434"/>
      <c r="K20" s="430"/>
      <c r="L20" s="353">
        <f>SUM(L17:L19)</f>
        <v>0</v>
      </c>
      <c r="M20" s="434"/>
      <c r="N20" s="430"/>
      <c r="O20" s="353">
        <f>SUM(O17:O19)</f>
        <v>0</v>
      </c>
      <c r="P20" s="434"/>
      <c r="Q20" s="430"/>
      <c r="R20" s="353">
        <f t="shared" ref="R20:Z20" si="1">SUM(R17:R19)</f>
        <v>0</v>
      </c>
      <c r="S20" s="353">
        <f t="shared" si="1"/>
        <v>0</v>
      </c>
      <c r="T20" s="353">
        <f t="shared" si="1"/>
        <v>0</v>
      </c>
      <c r="U20" s="353">
        <f t="shared" si="1"/>
        <v>0</v>
      </c>
      <c r="V20" s="353">
        <f t="shared" si="1"/>
        <v>0</v>
      </c>
      <c r="W20" s="353">
        <f t="shared" si="1"/>
        <v>0</v>
      </c>
      <c r="X20" s="353">
        <f t="shared" si="1"/>
        <v>0</v>
      </c>
      <c r="Y20" s="353">
        <f t="shared" si="1"/>
        <v>0</v>
      </c>
      <c r="Z20" s="353">
        <f t="shared" si="1"/>
        <v>0</v>
      </c>
      <c r="AA20" s="540">
        <f>SUM(AA17:AA19)</f>
        <v>0</v>
      </c>
      <c r="AC20" s="434"/>
      <c r="AD20" s="430"/>
      <c r="AE20" s="458"/>
      <c r="AF20" s="429"/>
      <c r="AG20" s="74"/>
    </row>
    <row r="21" spans="2:33" ht="14.5">
      <c r="B21" s="436" t="str">
        <f>IF(C21="","",COUNTIF($C$14:C21,"&lt;&gt;""")-COUNTBLANK($C$14:C21))</f>
        <v/>
      </c>
      <c r="C21" s="430"/>
      <c r="D21" s="430"/>
      <c r="E21" s="430"/>
      <c r="F21" s="430"/>
      <c r="G21" s="430"/>
      <c r="H21" s="430"/>
      <c r="I21" s="170"/>
      <c r="J21" s="170"/>
      <c r="K21" s="170"/>
      <c r="L21" s="170"/>
      <c r="M21" s="170"/>
      <c r="N21" s="170"/>
      <c r="O21" s="170"/>
      <c r="P21" s="170"/>
      <c r="Q21" s="170"/>
      <c r="R21" s="170"/>
      <c r="S21" s="170"/>
      <c r="T21" s="170"/>
      <c r="U21" s="170"/>
      <c r="V21" s="170"/>
      <c r="W21" s="170"/>
      <c r="X21" s="170"/>
      <c r="Y21" s="170"/>
      <c r="Z21" s="170"/>
      <c r="AC21" s="170"/>
      <c r="AD21" s="170"/>
      <c r="AE21" s="430"/>
      <c r="AF21" s="430"/>
      <c r="AG21" s="117"/>
    </row>
    <row r="22" spans="2:33" ht="14.5">
      <c r="B22" s="436" t="str">
        <f>IF(C22="","",COUNTIF($C$14:C22,"&lt;&gt;""")-COUNTBLANK($C$14:C22))</f>
        <v/>
      </c>
      <c r="C22" s="427"/>
      <c r="D22" s="416" t="s">
        <v>155</v>
      </c>
      <c r="E22" s="416"/>
      <c r="F22" s="427"/>
      <c r="G22" s="429"/>
      <c r="H22" s="430"/>
      <c r="I22" s="171"/>
      <c r="J22" s="171"/>
      <c r="K22" s="171"/>
      <c r="L22" s="171"/>
      <c r="M22" s="171"/>
      <c r="N22" s="171"/>
      <c r="O22" s="171"/>
      <c r="P22" s="171"/>
      <c r="Q22" s="171"/>
      <c r="R22" s="171"/>
      <c r="S22" s="171"/>
      <c r="T22" s="171"/>
      <c r="U22" s="171"/>
      <c r="V22" s="171"/>
      <c r="W22" s="171"/>
      <c r="X22" s="171"/>
      <c r="Y22" s="171"/>
      <c r="Z22" s="171"/>
      <c r="AA22" s="233"/>
      <c r="AC22" s="171"/>
      <c r="AD22" s="171"/>
      <c r="AE22" s="429"/>
      <c r="AF22" s="429"/>
      <c r="AG22" s="385"/>
    </row>
    <row r="23" spans="2:33" ht="14.5">
      <c r="B23" s="436">
        <f>IF(C23="","",COUNTIF($C$14:C23,"&lt;&gt;""")-COUNTBLANK($C$14:C23))</f>
        <v>6</v>
      </c>
      <c r="C23" s="427" t="s">
        <v>620</v>
      </c>
      <c r="D23" s="427" t="s">
        <v>332</v>
      </c>
      <c r="E23" s="433" t="s">
        <v>128</v>
      </c>
      <c r="F23" s="428" t="s">
        <v>109</v>
      </c>
      <c r="G23" s="429"/>
      <c r="H23" s="442">
        <f>IF(AND(I23&lt;&gt;"",J23&lt;&gt;"",L23&lt;&gt;"",M23&lt;&gt;"",O23&lt;&gt;"",P23&lt;&gt;"",AG23&lt;&gt;"",R23&lt;&gt;"",S23&lt;&gt;"",T23&lt;&gt;"",U23&lt;&gt;"",V23&lt;&gt;"",W23&lt;&gt;"",X23&lt;&gt;"",Y23&lt;&gt;"",Z23&lt;&gt;"",,AA23&lt;&gt;"",AC23&lt;&gt;""),0,1)</f>
        <v>1</v>
      </c>
      <c r="I23" s="74"/>
      <c r="J23" s="434"/>
      <c r="K23" s="171"/>
      <c r="L23" s="74"/>
      <c r="M23" s="434"/>
      <c r="N23" s="171"/>
      <c r="O23" s="74"/>
      <c r="P23" s="434"/>
      <c r="Q23" s="171"/>
      <c r="R23" s="74"/>
      <c r="S23" s="74"/>
      <c r="T23" s="74"/>
      <c r="U23" s="74"/>
      <c r="V23" s="74"/>
      <c r="W23" s="74"/>
      <c r="X23" s="74"/>
      <c r="Y23" s="74"/>
      <c r="Z23" s="74"/>
      <c r="AA23" s="484"/>
      <c r="AC23" s="434"/>
      <c r="AD23" s="171"/>
      <c r="AE23" s="458"/>
      <c r="AF23" s="429"/>
      <c r="AG23" s="74"/>
    </row>
    <row r="24" spans="2:33" ht="14.5">
      <c r="B24" s="436" t="str">
        <f>IF(C24="","",COUNTIF($C$14:C24,"&lt;&gt;""")-COUNTBLANK($C$14:C24))</f>
        <v/>
      </c>
      <c r="C24" s="430"/>
      <c r="D24" s="430"/>
      <c r="E24" s="430"/>
      <c r="F24" s="430"/>
      <c r="G24" s="430"/>
      <c r="H24" s="430"/>
      <c r="I24" s="170"/>
      <c r="J24" s="170"/>
      <c r="K24" s="170"/>
      <c r="L24" s="170"/>
      <c r="M24" s="170"/>
      <c r="N24" s="170"/>
      <c r="O24" s="170"/>
      <c r="P24" s="170"/>
      <c r="Q24" s="170"/>
      <c r="R24" s="170"/>
      <c r="S24" s="170"/>
      <c r="T24" s="170"/>
      <c r="U24" s="170"/>
      <c r="V24" s="170"/>
      <c r="W24" s="170"/>
      <c r="X24" s="170"/>
      <c r="Y24" s="170"/>
      <c r="Z24" s="170"/>
      <c r="AC24" s="170"/>
      <c r="AD24" s="170"/>
      <c r="AE24" s="430"/>
      <c r="AF24" s="430"/>
      <c r="AG24" s="117"/>
    </row>
    <row r="25" spans="2:33" ht="14.5">
      <c r="B25" s="436" t="str">
        <f>IF(C25="","",COUNTIF($C$14:C25,"&lt;&gt;""")-COUNTBLANK($C$14:C25))</f>
        <v/>
      </c>
      <c r="C25" s="427"/>
      <c r="D25" s="416" t="s">
        <v>530</v>
      </c>
      <c r="E25" s="416"/>
      <c r="F25" s="427"/>
      <c r="G25" s="429"/>
      <c r="H25" s="430"/>
      <c r="I25" s="171"/>
      <c r="J25" s="171"/>
      <c r="K25" s="171"/>
      <c r="L25" s="171"/>
      <c r="M25" s="171"/>
      <c r="N25" s="171"/>
      <c r="O25" s="171"/>
      <c r="P25" s="171"/>
      <c r="Q25" s="171"/>
      <c r="R25" s="171"/>
      <c r="S25" s="171"/>
      <c r="T25" s="171"/>
      <c r="U25" s="171"/>
      <c r="V25" s="171"/>
      <c r="W25" s="171"/>
      <c r="X25" s="171"/>
      <c r="Y25" s="171"/>
      <c r="Z25" s="171"/>
      <c r="AA25" s="233"/>
      <c r="AC25" s="171"/>
      <c r="AD25" s="171"/>
      <c r="AE25" s="429"/>
      <c r="AF25" s="429"/>
      <c r="AG25" s="385"/>
    </row>
    <row r="26" spans="2:33" ht="14.5">
      <c r="B26" s="436">
        <f>IF(C26="","",COUNTIF($C$14:C26,"&lt;&gt;""")-COUNTBLANK($C$14:C26))</f>
        <v>7</v>
      </c>
      <c r="C26" s="427" t="s">
        <v>621</v>
      </c>
      <c r="D26" s="427" t="s">
        <v>334</v>
      </c>
      <c r="E26" s="433" t="s">
        <v>128</v>
      </c>
      <c r="F26" s="428" t="s">
        <v>109</v>
      </c>
      <c r="G26" s="429"/>
      <c r="H26" s="442">
        <f t="shared" ref="H26:H29" si="2">IF(AND(I26&lt;&gt;"",J26&lt;&gt;"",L26&lt;&gt;"",M26&lt;&gt;"",O26&lt;&gt;"",P26&lt;&gt;"",AG26&lt;&gt;"",R26&lt;&gt;"",S26&lt;&gt;"",T26&lt;&gt;"",U26&lt;&gt;"",V26&lt;&gt;"",W26&lt;&gt;"",X26&lt;&gt;"",Y26&lt;&gt;"",Z26&lt;&gt;"",,AA26&lt;&gt;"",AC26&lt;&gt;""),0,1)</f>
        <v>1</v>
      </c>
      <c r="I26" s="74"/>
      <c r="J26" s="434"/>
      <c r="K26" s="171"/>
      <c r="L26" s="74"/>
      <c r="M26" s="434"/>
      <c r="N26" s="171"/>
      <c r="O26" s="74"/>
      <c r="P26" s="434"/>
      <c r="Q26" s="171"/>
      <c r="R26" s="74"/>
      <c r="S26" s="74"/>
      <c r="T26" s="74"/>
      <c r="U26" s="74"/>
      <c r="V26" s="74"/>
      <c r="W26" s="74"/>
      <c r="X26" s="74"/>
      <c r="Y26" s="74"/>
      <c r="Z26" s="74"/>
      <c r="AA26" s="484"/>
      <c r="AC26" s="434"/>
      <c r="AD26" s="171"/>
      <c r="AE26" s="458"/>
      <c r="AF26" s="429"/>
      <c r="AG26" s="74"/>
    </row>
    <row r="27" spans="2:33" ht="14.5">
      <c r="B27" s="436">
        <f>IF(C27="","",COUNTIF($C$14:C27,"&lt;&gt;""")-COUNTBLANK($C$14:C27))</f>
        <v>8</v>
      </c>
      <c r="C27" s="427" t="s">
        <v>622</v>
      </c>
      <c r="D27" s="427" t="s">
        <v>336</v>
      </c>
      <c r="E27" s="433" t="s">
        <v>128</v>
      </c>
      <c r="F27" s="428" t="s">
        <v>109</v>
      </c>
      <c r="G27" s="429"/>
      <c r="H27" s="442">
        <f t="shared" si="2"/>
        <v>1</v>
      </c>
      <c r="I27" s="74"/>
      <c r="J27" s="434"/>
      <c r="K27" s="171"/>
      <c r="L27" s="74"/>
      <c r="M27" s="434"/>
      <c r="N27" s="171"/>
      <c r="O27" s="74"/>
      <c r="P27" s="434"/>
      <c r="Q27" s="171"/>
      <c r="R27" s="74"/>
      <c r="S27" s="74"/>
      <c r="T27" s="74"/>
      <c r="U27" s="74"/>
      <c r="V27" s="74"/>
      <c r="W27" s="74"/>
      <c r="X27" s="74"/>
      <c r="Y27" s="74"/>
      <c r="Z27" s="74"/>
      <c r="AA27" s="484"/>
      <c r="AC27" s="434"/>
      <c r="AD27" s="171"/>
      <c r="AE27" s="458"/>
      <c r="AF27" s="429"/>
      <c r="AG27" s="74"/>
    </row>
    <row r="28" spans="2:33" ht="14.5">
      <c r="B28" s="436">
        <f>IF(C28="","",COUNTIF($C$14:C28,"&lt;&gt;""")-COUNTBLANK($C$14:C28))</f>
        <v>9</v>
      </c>
      <c r="C28" s="427" t="s">
        <v>623</v>
      </c>
      <c r="D28" s="427" t="s">
        <v>579</v>
      </c>
      <c r="E28" s="433" t="s">
        <v>128</v>
      </c>
      <c r="F28" s="428" t="s">
        <v>109</v>
      </c>
      <c r="G28" s="429"/>
      <c r="H28" s="442">
        <f t="shared" si="2"/>
        <v>1</v>
      </c>
      <c r="I28" s="74"/>
      <c r="J28" s="434"/>
      <c r="K28" s="171"/>
      <c r="L28" s="74"/>
      <c r="M28" s="434"/>
      <c r="N28" s="171"/>
      <c r="O28" s="74"/>
      <c r="P28" s="434"/>
      <c r="Q28" s="171"/>
      <c r="R28" s="74"/>
      <c r="S28" s="74"/>
      <c r="T28" s="74"/>
      <c r="U28" s="74"/>
      <c r="V28" s="74"/>
      <c r="W28" s="74"/>
      <c r="X28" s="74"/>
      <c r="Y28" s="74"/>
      <c r="Z28" s="74"/>
      <c r="AA28" s="484"/>
      <c r="AC28" s="434"/>
      <c r="AD28" s="171"/>
      <c r="AE28" s="458"/>
      <c r="AF28" s="429"/>
      <c r="AG28" s="74"/>
    </row>
    <row r="29" spans="2:33" ht="14.5">
      <c r="B29" s="436">
        <f>IF(C29="","",COUNTIF($C$14:C29,"&lt;&gt;""")-COUNTBLANK($C$14:C29))</f>
        <v>10</v>
      </c>
      <c r="C29" s="427" t="s">
        <v>624</v>
      </c>
      <c r="D29" s="427" t="s">
        <v>339</v>
      </c>
      <c r="E29" s="433" t="s">
        <v>128</v>
      </c>
      <c r="F29" s="428" t="s">
        <v>114</v>
      </c>
      <c r="G29" s="429"/>
      <c r="H29" s="442">
        <f t="shared" si="2"/>
        <v>1</v>
      </c>
      <c r="I29" s="134">
        <f>SUM(I26:I28)</f>
        <v>0</v>
      </c>
      <c r="J29" s="434"/>
      <c r="K29" s="171"/>
      <c r="L29" s="134">
        <f>SUM(L26:L28)</f>
        <v>0</v>
      </c>
      <c r="M29" s="434"/>
      <c r="N29" s="171"/>
      <c r="O29" s="134">
        <f>SUM(O26:O28)</f>
        <v>0</v>
      </c>
      <c r="P29" s="434"/>
      <c r="Q29" s="171"/>
      <c r="R29" s="134">
        <f t="shared" ref="R29:Z29" si="3">SUM(R26:R28)</f>
        <v>0</v>
      </c>
      <c r="S29" s="134">
        <f t="shared" si="3"/>
        <v>0</v>
      </c>
      <c r="T29" s="134">
        <f t="shared" si="3"/>
        <v>0</v>
      </c>
      <c r="U29" s="134">
        <f t="shared" si="3"/>
        <v>0</v>
      </c>
      <c r="V29" s="134">
        <f t="shared" si="3"/>
        <v>0</v>
      </c>
      <c r="W29" s="134">
        <f t="shared" si="3"/>
        <v>0</v>
      </c>
      <c r="X29" s="134">
        <f t="shared" si="3"/>
        <v>0</v>
      </c>
      <c r="Y29" s="134">
        <f t="shared" si="3"/>
        <v>0</v>
      </c>
      <c r="Z29" s="134">
        <f t="shared" si="3"/>
        <v>0</v>
      </c>
      <c r="AA29" s="504">
        <f>SUM(AA26:AA28)</f>
        <v>0</v>
      </c>
      <c r="AC29" s="434"/>
      <c r="AD29" s="171"/>
      <c r="AE29" s="458"/>
      <c r="AF29" s="429"/>
      <c r="AG29" s="74"/>
    </row>
    <row r="30" spans="2:33" ht="14.5">
      <c r="B30" s="436" t="str">
        <f>IF(C30="","",COUNTIF($C$14:C30,"&lt;&gt;""")-COUNTBLANK($C$14:C30))</f>
        <v/>
      </c>
      <c r="C30" s="430"/>
      <c r="D30" s="430"/>
      <c r="E30" s="430"/>
      <c r="F30" s="430"/>
      <c r="G30" s="430"/>
      <c r="H30" s="430"/>
      <c r="I30" s="170"/>
      <c r="J30" s="170"/>
      <c r="K30" s="170"/>
      <c r="L30" s="170"/>
      <c r="M30" s="170"/>
      <c r="N30" s="170"/>
      <c r="O30" s="170"/>
      <c r="P30" s="170"/>
      <c r="Q30" s="170"/>
      <c r="R30" s="170"/>
      <c r="S30" s="170"/>
      <c r="T30" s="170"/>
      <c r="U30" s="170"/>
      <c r="V30" s="170"/>
      <c r="W30" s="170"/>
      <c r="X30" s="170"/>
      <c r="Y30" s="170"/>
      <c r="Z30" s="170"/>
      <c r="AC30" s="170"/>
      <c r="AD30" s="170"/>
      <c r="AE30" s="430"/>
      <c r="AF30" s="430"/>
      <c r="AG30" s="117"/>
    </row>
    <row r="31" spans="2:33" ht="14.5">
      <c r="B31" s="436" t="str">
        <f>IF(C31="","",COUNTIF($C$14:C31,"&lt;&gt;""")-COUNTBLANK($C$14:C31))</f>
        <v/>
      </c>
      <c r="C31" s="427"/>
      <c r="D31" s="416" t="s">
        <v>577</v>
      </c>
      <c r="E31" s="416"/>
      <c r="F31" s="427"/>
      <c r="G31" s="429"/>
      <c r="H31" s="430"/>
      <c r="I31" s="171"/>
      <c r="J31" s="171"/>
      <c r="K31" s="171"/>
      <c r="L31" s="171"/>
      <c r="M31" s="171"/>
      <c r="N31" s="171"/>
      <c r="O31" s="171"/>
      <c r="P31" s="171"/>
      <c r="Q31" s="171"/>
      <c r="R31" s="171"/>
      <c r="S31" s="171"/>
      <c r="T31" s="171"/>
      <c r="U31" s="171"/>
      <c r="V31" s="171"/>
      <c r="W31" s="171"/>
      <c r="X31" s="171"/>
      <c r="Y31" s="171"/>
      <c r="Z31" s="171"/>
      <c r="AA31" s="233"/>
      <c r="AC31" s="171"/>
      <c r="AD31" s="171"/>
      <c r="AE31" s="429"/>
      <c r="AF31" s="429"/>
      <c r="AG31" s="385"/>
    </row>
    <row r="32" spans="2:33" ht="14.5">
      <c r="B32" s="436">
        <f>IF(C32="","",COUNTIF($C$14:C32,"&lt;&gt;""")-COUNTBLANK($C$14:C32))</f>
        <v>11</v>
      </c>
      <c r="C32" s="427" t="s">
        <v>625</v>
      </c>
      <c r="D32" s="427" t="s">
        <v>341</v>
      </c>
      <c r="E32" s="433" t="s">
        <v>128</v>
      </c>
      <c r="F32" s="428" t="s">
        <v>109</v>
      </c>
      <c r="G32" s="429"/>
      <c r="H32" s="442">
        <f t="shared" ref="H32:H35" si="4">IF(AND(I32&lt;&gt;"",J32&lt;&gt;"",L32&lt;&gt;"",M32&lt;&gt;"",O32&lt;&gt;"",P32&lt;&gt;"",AG32&lt;&gt;"",R32&lt;&gt;"",S32&lt;&gt;"",T32&lt;&gt;"",U32&lt;&gt;"",V32&lt;&gt;"",W32&lt;&gt;"",X32&lt;&gt;"",Y32&lt;&gt;"",Z32&lt;&gt;"",,AA32&lt;&gt;"",AC32&lt;&gt;""),0,1)</f>
        <v>1</v>
      </c>
      <c r="I32" s="74"/>
      <c r="J32" s="434"/>
      <c r="K32" s="171"/>
      <c r="L32" s="74"/>
      <c r="M32" s="434"/>
      <c r="N32" s="171"/>
      <c r="O32" s="74"/>
      <c r="P32" s="434"/>
      <c r="Q32" s="171"/>
      <c r="R32" s="74"/>
      <c r="S32" s="74"/>
      <c r="T32" s="74"/>
      <c r="U32" s="74"/>
      <c r="V32" s="74"/>
      <c r="W32" s="74"/>
      <c r="X32" s="74"/>
      <c r="Y32" s="74"/>
      <c r="Z32" s="74"/>
      <c r="AA32" s="484"/>
      <c r="AC32" s="434"/>
      <c r="AD32" s="171"/>
      <c r="AE32" s="458"/>
      <c r="AF32" s="429"/>
      <c r="AG32" s="74"/>
    </row>
    <row r="33" spans="2:33" ht="14.5">
      <c r="B33" s="436">
        <f>IF(C33="","",COUNTIF($C$14:C33,"&lt;&gt;""")-COUNTBLANK($C$14:C33))</f>
        <v>12</v>
      </c>
      <c r="C33" s="427" t="s">
        <v>626</v>
      </c>
      <c r="D33" s="427" t="s">
        <v>580</v>
      </c>
      <c r="E33" s="433" t="s">
        <v>128</v>
      </c>
      <c r="F33" s="428" t="s">
        <v>109</v>
      </c>
      <c r="G33" s="429"/>
      <c r="H33" s="442">
        <f t="shared" si="4"/>
        <v>1</v>
      </c>
      <c r="I33" s="74"/>
      <c r="J33" s="434"/>
      <c r="K33" s="171"/>
      <c r="L33" s="74"/>
      <c r="M33" s="434"/>
      <c r="N33" s="171"/>
      <c r="O33" s="74"/>
      <c r="P33" s="434"/>
      <c r="Q33" s="171"/>
      <c r="R33" s="74"/>
      <c r="S33" s="74"/>
      <c r="T33" s="74"/>
      <c r="U33" s="74"/>
      <c r="V33" s="74"/>
      <c r="W33" s="74"/>
      <c r="X33" s="74"/>
      <c r="Y33" s="74"/>
      <c r="Z33" s="74"/>
      <c r="AA33" s="484"/>
      <c r="AC33" s="434"/>
      <c r="AD33" s="171"/>
      <c r="AE33" s="458"/>
      <c r="AF33" s="429"/>
      <c r="AG33" s="74"/>
    </row>
    <row r="34" spans="2:33" ht="14.5">
      <c r="B34" s="436">
        <f>IF(C34="","",COUNTIF($C$14:C34,"&lt;&gt;""")-COUNTBLANK($C$14:C34))</f>
        <v>13</v>
      </c>
      <c r="C34" s="427" t="s">
        <v>627</v>
      </c>
      <c r="D34" s="427" t="s">
        <v>581</v>
      </c>
      <c r="E34" s="433" t="s">
        <v>128</v>
      </c>
      <c r="F34" s="428" t="s">
        <v>109</v>
      </c>
      <c r="G34" s="429"/>
      <c r="H34" s="442">
        <f t="shared" si="4"/>
        <v>1</v>
      </c>
      <c r="I34" s="74"/>
      <c r="J34" s="434"/>
      <c r="K34" s="171"/>
      <c r="L34" s="74"/>
      <c r="M34" s="434"/>
      <c r="N34" s="171"/>
      <c r="O34" s="74"/>
      <c r="P34" s="434"/>
      <c r="Q34" s="171"/>
      <c r="R34" s="74"/>
      <c r="S34" s="74"/>
      <c r="T34" s="74"/>
      <c r="U34" s="74"/>
      <c r="V34" s="74"/>
      <c r="W34" s="74"/>
      <c r="X34" s="74"/>
      <c r="Y34" s="74"/>
      <c r="Z34" s="74"/>
      <c r="AA34" s="484"/>
      <c r="AC34" s="434"/>
      <c r="AD34" s="171"/>
      <c r="AE34" s="458"/>
      <c r="AF34" s="429"/>
      <c r="AG34" s="74"/>
    </row>
    <row r="35" spans="2:33" ht="14.5">
      <c r="B35" s="436">
        <f>IF(C35="","",COUNTIF($C$14:C35,"&lt;&gt;""")-COUNTBLANK($C$14:C35))</f>
        <v>14</v>
      </c>
      <c r="C35" s="427" t="s">
        <v>628</v>
      </c>
      <c r="D35" s="427" t="s">
        <v>582</v>
      </c>
      <c r="E35" s="433" t="s">
        <v>128</v>
      </c>
      <c r="F35" s="428" t="s">
        <v>114</v>
      </c>
      <c r="G35" s="429"/>
      <c r="H35" s="442">
        <f t="shared" si="4"/>
        <v>1</v>
      </c>
      <c r="I35" s="134">
        <f>SUM(I32:I34)</f>
        <v>0</v>
      </c>
      <c r="J35" s="434"/>
      <c r="K35" s="171"/>
      <c r="L35" s="134">
        <f>SUM(L32:L34)</f>
        <v>0</v>
      </c>
      <c r="M35" s="434"/>
      <c r="N35" s="171"/>
      <c r="O35" s="134">
        <f>SUM(O32:O34)</f>
        <v>0</v>
      </c>
      <c r="P35" s="434"/>
      <c r="Q35" s="171"/>
      <c r="R35" s="134">
        <f t="shared" ref="R35:Z35" si="5">SUM(R32:R34)</f>
        <v>0</v>
      </c>
      <c r="S35" s="134">
        <f t="shared" si="5"/>
        <v>0</v>
      </c>
      <c r="T35" s="134">
        <f t="shared" si="5"/>
        <v>0</v>
      </c>
      <c r="U35" s="134">
        <f t="shared" si="5"/>
        <v>0</v>
      </c>
      <c r="V35" s="134">
        <f t="shared" si="5"/>
        <v>0</v>
      </c>
      <c r="W35" s="134">
        <f t="shared" si="5"/>
        <v>0</v>
      </c>
      <c r="X35" s="134">
        <f t="shared" si="5"/>
        <v>0</v>
      </c>
      <c r="Y35" s="134">
        <f t="shared" si="5"/>
        <v>0</v>
      </c>
      <c r="Z35" s="134">
        <f t="shared" si="5"/>
        <v>0</v>
      </c>
      <c r="AA35" s="504">
        <f>SUM(AA32:AA34)</f>
        <v>0</v>
      </c>
      <c r="AC35" s="434"/>
      <c r="AD35" s="171"/>
      <c r="AE35" s="458"/>
      <c r="AF35" s="429"/>
      <c r="AG35" s="74"/>
    </row>
    <row r="36" spans="2:33" ht="14.5">
      <c r="B36" s="436" t="str">
        <f>IF(C36="","",COUNTIF($C$14:C36,"&lt;&gt;""")-COUNTBLANK($C$14:C36))</f>
        <v/>
      </c>
      <c r="C36" s="430"/>
      <c r="D36" s="430"/>
      <c r="E36" s="430"/>
      <c r="F36" s="430"/>
      <c r="G36" s="430"/>
      <c r="H36" s="430"/>
      <c r="I36" s="170"/>
      <c r="J36" s="170"/>
      <c r="K36" s="170"/>
      <c r="L36" s="170"/>
      <c r="M36" s="170"/>
      <c r="N36" s="170"/>
      <c r="O36" s="170"/>
      <c r="P36" s="170"/>
      <c r="Q36" s="170"/>
      <c r="R36" s="170"/>
      <c r="S36" s="170"/>
      <c r="T36" s="170"/>
      <c r="U36" s="170"/>
      <c r="V36" s="170"/>
      <c r="W36" s="170"/>
      <c r="X36" s="170"/>
      <c r="Y36" s="170"/>
      <c r="Z36" s="170"/>
      <c r="AC36" s="170"/>
      <c r="AD36" s="170"/>
      <c r="AE36" s="430"/>
      <c r="AF36" s="430"/>
      <c r="AG36" s="117"/>
    </row>
    <row r="37" spans="2:33" ht="14.5">
      <c r="B37" s="436">
        <f>IF(C37="","",COUNTIF($C$14:C37,"&lt;&gt;""")-COUNTBLANK($C$14:C37))</f>
        <v>15</v>
      </c>
      <c r="C37" s="427" t="s">
        <v>629</v>
      </c>
      <c r="D37" s="427" t="s">
        <v>774</v>
      </c>
      <c r="E37" s="433" t="s">
        <v>128</v>
      </c>
      <c r="F37" s="428" t="s">
        <v>129</v>
      </c>
      <c r="G37" s="429"/>
      <c r="H37" s="442">
        <f t="shared" ref="H37:H39" si="6">IF(AND(I37&lt;&gt;"",J37&lt;&gt;"",L37&lt;&gt;"",M37&lt;&gt;"",O37&lt;&gt;"",P37&lt;&gt;"",AG37&lt;&gt;"",R37&lt;&gt;"",S37&lt;&gt;"",T37&lt;&gt;"",U37&lt;&gt;"",V37&lt;&gt;"",W37&lt;&gt;"",X37&lt;&gt;"",Y37&lt;&gt;"",Z37&lt;&gt;"",,AA37&lt;&gt;"",AC37&lt;&gt;""),0,1)</f>
        <v>1</v>
      </c>
      <c r="I37" s="74"/>
      <c r="J37" s="434"/>
      <c r="K37" s="171"/>
      <c r="L37" s="134">
        <f>I39</f>
        <v>0</v>
      </c>
      <c r="M37" s="434"/>
      <c r="N37" s="171"/>
      <c r="O37" s="134">
        <f>L39</f>
        <v>0</v>
      </c>
      <c r="P37" s="434"/>
      <c r="Q37" s="171"/>
      <c r="R37" s="134">
        <f>O39</f>
        <v>0</v>
      </c>
      <c r="S37" s="134">
        <f t="shared" ref="S37:Z37" si="7">R39</f>
        <v>0</v>
      </c>
      <c r="T37" s="134">
        <f t="shared" si="7"/>
        <v>0</v>
      </c>
      <c r="U37" s="134">
        <f t="shared" si="7"/>
        <v>0</v>
      </c>
      <c r="V37" s="134">
        <f t="shared" si="7"/>
        <v>0</v>
      </c>
      <c r="W37" s="134">
        <f t="shared" si="7"/>
        <v>0</v>
      </c>
      <c r="X37" s="134">
        <f t="shared" si="7"/>
        <v>0</v>
      </c>
      <c r="Y37" s="134">
        <f t="shared" si="7"/>
        <v>0</v>
      </c>
      <c r="Z37" s="134">
        <f t="shared" si="7"/>
        <v>0</v>
      </c>
      <c r="AA37" s="504">
        <f>Z39</f>
        <v>0</v>
      </c>
      <c r="AC37" s="434"/>
      <c r="AD37" s="171"/>
      <c r="AE37" s="458"/>
      <c r="AF37" s="429"/>
      <c r="AG37" s="74"/>
    </row>
    <row r="38" spans="2:33" ht="14.5">
      <c r="B38" s="436">
        <f>IF(C38="","",COUNTIF($C$14:C38,"&lt;&gt;""")-COUNTBLANK($C$14:C38))</f>
        <v>16</v>
      </c>
      <c r="C38" s="427" t="s">
        <v>630</v>
      </c>
      <c r="D38" s="427" t="s">
        <v>345</v>
      </c>
      <c r="E38" s="433" t="s">
        <v>128</v>
      </c>
      <c r="F38" s="428" t="s">
        <v>114</v>
      </c>
      <c r="G38" s="429"/>
      <c r="H38" s="442">
        <f>IF(AND(I38&lt;&gt;"",J38&lt;&gt;"",L38&lt;&gt;"",M38&lt;&gt;"",O38&lt;&gt;"",P38&lt;&gt;"",AG38&lt;&gt;"",R38&lt;&gt;"",S38&lt;&gt;"",T38&lt;&gt;"",U38&lt;&gt;"",V38&lt;&gt;"",W38&lt;&gt;"",X38&lt;&gt;"",Y38&lt;&gt;"",Z38&lt;&gt;"",,AA38&lt;&gt;"",AC38&lt;&gt;""),0,1)</f>
        <v>1</v>
      </c>
      <c r="I38" s="134">
        <f>+I14+I20+I23+I29+I35</f>
        <v>0</v>
      </c>
      <c r="J38" s="434"/>
      <c r="K38" s="171"/>
      <c r="L38" s="134">
        <f>+L14+L20+L23+L29+L35</f>
        <v>0</v>
      </c>
      <c r="M38" s="434"/>
      <c r="N38" s="171"/>
      <c r="O38" s="134">
        <f>+O14+O20+O23+O29+O35</f>
        <v>0</v>
      </c>
      <c r="P38" s="434"/>
      <c r="Q38" s="171"/>
      <c r="R38" s="134">
        <f t="shared" ref="R38:Z38" si="8">+R14+R20+R23+R29+R35</f>
        <v>0</v>
      </c>
      <c r="S38" s="134">
        <f t="shared" si="8"/>
        <v>0</v>
      </c>
      <c r="T38" s="134">
        <f t="shared" si="8"/>
        <v>0</v>
      </c>
      <c r="U38" s="134">
        <f t="shared" si="8"/>
        <v>0</v>
      </c>
      <c r="V38" s="134">
        <f t="shared" si="8"/>
        <v>0</v>
      </c>
      <c r="W38" s="134">
        <f t="shared" si="8"/>
        <v>0</v>
      </c>
      <c r="X38" s="134">
        <f>+X14+X20+X23+X29+X35</f>
        <v>0</v>
      </c>
      <c r="Y38" s="134">
        <f t="shared" si="8"/>
        <v>0</v>
      </c>
      <c r="Z38" s="134">
        <f t="shared" si="8"/>
        <v>0</v>
      </c>
      <c r="AA38" s="504">
        <f>+AA14+AA20+AA23+AA29+AA35</f>
        <v>0</v>
      </c>
      <c r="AC38" s="434"/>
      <c r="AD38" s="171"/>
      <c r="AE38" s="492"/>
      <c r="AF38" s="429"/>
      <c r="AG38" s="74"/>
    </row>
    <row r="39" spans="2:33" ht="14.5">
      <c r="B39" s="436">
        <f>IF(C39="","",COUNTIF($C$14:C39,"&lt;&gt;""")-COUNTBLANK($C$14:C39))</f>
        <v>17</v>
      </c>
      <c r="C39" s="427" t="s">
        <v>789</v>
      </c>
      <c r="D39" s="427" t="s">
        <v>775</v>
      </c>
      <c r="E39" s="433" t="s">
        <v>128</v>
      </c>
      <c r="F39" s="428" t="s">
        <v>114</v>
      </c>
      <c r="G39" s="429"/>
      <c r="H39" s="442">
        <f t="shared" si="6"/>
        <v>1</v>
      </c>
      <c r="I39" s="134">
        <f>SUM(I37:I38)</f>
        <v>0</v>
      </c>
      <c r="J39" s="434"/>
      <c r="K39" s="171"/>
      <c r="L39" s="134">
        <f>SUM(L37:L38)</f>
        <v>0</v>
      </c>
      <c r="M39" s="434"/>
      <c r="N39" s="171"/>
      <c r="O39" s="134">
        <f>SUM(O37:O38)</f>
        <v>0</v>
      </c>
      <c r="P39" s="434"/>
      <c r="Q39" s="171"/>
      <c r="R39" s="134">
        <f t="shared" ref="R39:Z39" si="9">SUM(R37:R38)</f>
        <v>0</v>
      </c>
      <c r="S39" s="134">
        <f t="shared" si="9"/>
        <v>0</v>
      </c>
      <c r="T39" s="134">
        <f t="shared" si="9"/>
        <v>0</v>
      </c>
      <c r="U39" s="134">
        <f t="shared" si="9"/>
        <v>0</v>
      </c>
      <c r="V39" s="134">
        <f t="shared" si="9"/>
        <v>0</v>
      </c>
      <c r="W39" s="134">
        <f t="shared" si="9"/>
        <v>0</v>
      </c>
      <c r="X39" s="134">
        <f t="shared" si="9"/>
        <v>0</v>
      </c>
      <c r="Y39" s="134">
        <f t="shared" si="9"/>
        <v>0</v>
      </c>
      <c r="Z39" s="134">
        <f t="shared" si="9"/>
        <v>0</v>
      </c>
      <c r="AA39" s="504">
        <f>SUM(AA37:AA38)</f>
        <v>0</v>
      </c>
      <c r="AC39" s="434"/>
      <c r="AD39" s="171"/>
      <c r="AE39" s="492"/>
      <c r="AF39" s="429"/>
      <c r="AG39" s="74"/>
    </row>
    <row r="40" spans="2:33" ht="14.5">
      <c r="B40" s="48"/>
      <c r="C40" s="430"/>
      <c r="D40" s="430"/>
      <c r="E40" s="430"/>
      <c r="F40" s="430"/>
      <c r="G40" s="429"/>
      <c r="H40" s="430"/>
      <c r="I40" s="430"/>
      <c r="J40" s="430"/>
      <c r="K40" s="430"/>
      <c r="L40" s="430"/>
      <c r="M40" s="430"/>
      <c r="N40" s="429"/>
      <c r="O40" s="429"/>
      <c r="P40" s="196"/>
      <c r="Q40" s="196"/>
      <c r="R40" s="429"/>
      <c r="S40" s="196"/>
      <c r="T40" s="430"/>
      <c r="U40" s="430"/>
      <c r="V40" s="430"/>
      <c r="W40" s="430"/>
      <c r="X40" s="430"/>
      <c r="Y40" s="430"/>
      <c r="Z40" s="430"/>
      <c r="AB40" s="430"/>
      <c r="AC40" s="430"/>
      <c r="AD40" s="430"/>
      <c r="AE40" s="430"/>
      <c r="AF40" s="430"/>
      <c r="AG40" s="117"/>
    </row>
    <row r="41" spans="2:33" ht="14.5">
      <c r="B41" s="48"/>
      <c r="C41" s="430" t="s">
        <v>110</v>
      </c>
      <c r="D41" s="430"/>
      <c r="E41" s="430"/>
      <c r="F41" s="430"/>
      <c r="G41" s="429"/>
      <c r="H41" s="430"/>
      <c r="I41" s="430"/>
      <c r="J41" s="430"/>
      <c r="K41" s="430"/>
      <c r="L41" s="430"/>
      <c r="M41" s="430"/>
      <c r="N41" s="429"/>
      <c r="O41" s="429"/>
      <c r="P41" s="196"/>
      <c r="Q41" s="196"/>
      <c r="R41" s="429"/>
      <c r="S41" s="196"/>
      <c r="T41" s="430"/>
      <c r="U41" s="430"/>
      <c r="V41" s="430"/>
      <c r="W41" s="430"/>
      <c r="X41" s="430"/>
      <c r="Y41" s="430"/>
      <c r="Z41" s="430"/>
      <c r="AB41" s="430"/>
      <c r="AC41" s="430"/>
      <c r="AD41" s="430"/>
      <c r="AE41" s="430"/>
      <c r="AF41" s="430"/>
      <c r="AG41" s="117"/>
    </row>
    <row r="42" spans="2:33" ht="14.5">
      <c r="B42" s="48"/>
      <c r="C42" s="636"/>
      <c r="D42" s="636"/>
      <c r="E42" s="636"/>
      <c r="F42" s="636"/>
      <c r="G42" s="429"/>
      <c r="H42" s="430"/>
      <c r="I42" s="430"/>
      <c r="J42" s="430"/>
      <c r="K42" s="430"/>
      <c r="L42" s="430"/>
      <c r="M42" s="430"/>
      <c r="N42" s="429"/>
      <c r="O42" s="429"/>
      <c r="P42" s="196"/>
      <c r="Q42" s="196"/>
      <c r="R42" s="429"/>
      <c r="S42" s="196"/>
      <c r="T42" s="430"/>
      <c r="U42" s="430"/>
      <c r="V42" s="430"/>
      <c r="W42" s="430"/>
      <c r="X42" s="430"/>
      <c r="Y42" s="430"/>
      <c r="Z42" s="430"/>
      <c r="AB42" s="430"/>
      <c r="AC42" s="430"/>
      <c r="AD42" s="430"/>
      <c r="AE42" s="430"/>
      <c r="AF42" s="430"/>
      <c r="AG42" s="117"/>
    </row>
    <row r="43" spans="2:33" ht="14.5">
      <c r="B43" s="48"/>
      <c r="C43" s="636"/>
      <c r="D43" s="636"/>
      <c r="E43" s="636"/>
      <c r="F43" s="636"/>
      <c r="G43" s="429"/>
      <c r="H43" s="430"/>
      <c r="I43" s="430"/>
      <c r="J43" s="430"/>
      <c r="K43" s="430"/>
      <c r="L43" s="430"/>
      <c r="M43" s="430"/>
      <c r="N43" s="429"/>
      <c r="O43" s="429"/>
      <c r="P43" s="196"/>
      <c r="Q43" s="196"/>
      <c r="R43" s="429"/>
      <c r="S43" s="196"/>
      <c r="T43" s="430"/>
      <c r="U43" s="430"/>
      <c r="V43" s="430"/>
      <c r="W43" s="430"/>
      <c r="X43" s="430"/>
      <c r="Y43" s="430"/>
      <c r="Z43" s="430"/>
      <c r="AB43" s="430"/>
      <c r="AC43" s="430"/>
      <c r="AD43" s="430"/>
      <c r="AE43" s="430"/>
      <c r="AF43" s="430"/>
      <c r="AG43" s="117"/>
    </row>
    <row r="44" spans="2:33" ht="14.5">
      <c r="B44" s="48"/>
      <c r="C44" s="636"/>
      <c r="D44" s="636"/>
      <c r="E44" s="636"/>
      <c r="F44" s="636"/>
      <c r="G44" s="429"/>
      <c r="H44" s="430"/>
      <c r="I44" s="430"/>
      <c r="J44" s="430"/>
      <c r="K44" s="430"/>
      <c r="L44" s="430"/>
      <c r="M44" s="430"/>
      <c r="N44" s="429"/>
      <c r="O44" s="429"/>
      <c r="P44" s="196"/>
      <c r="Q44" s="196"/>
      <c r="R44" s="429"/>
      <c r="S44" s="196"/>
      <c r="T44" s="430"/>
      <c r="U44" s="430"/>
      <c r="V44" s="430"/>
      <c r="W44" s="430"/>
      <c r="X44" s="430"/>
      <c r="Y44" s="430"/>
      <c r="Z44" s="430"/>
      <c r="AB44" s="430"/>
      <c r="AC44" s="430"/>
      <c r="AD44" s="430"/>
      <c r="AE44" s="430"/>
      <c r="AF44" s="430"/>
      <c r="AG44" s="117"/>
    </row>
    <row r="45" spans="2:33" ht="14.5">
      <c r="B45" s="48"/>
      <c r="C45" s="636"/>
      <c r="D45" s="636"/>
      <c r="E45" s="636"/>
      <c r="F45" s="636"/>
      <c r="G45" s="429"/>
      <c r="H45" s="430"/>
      <c r="I45" s="430"/>
      <c r="J45" s="430"/>
      <c r="K45" s="430"/>
      <c r="L45" s="430"/>
      <c r="M45" s="430"/>
      <c r="N45" s="429"/>
      <c r="O45" s="429"/>
      <c r="P45" s="196"/>
      <c r="Q45" s="196"/>
      <c r="R45" s="429"/>
      <c r="S45" s="196"/>
      <c r="T45" s="430"/>
      <c r="U45" s="430"/>
      <c r="V45" s="430"/>
      <c r="W45" s="430"/>
      <c r="X45" s="430"/>
      <c r="Y45" s="430"/>
      <c r="Z45" s="430"/>
      <c r="AB45" s="430"/>
      <c r="AC45" s="430"/>
      <c r="AD45" s="430"/>
      <c r="AE45" s="430"/>
      <c r="AF45" s="430"/>
      <c r="AG45" s="117"/>
    </row>
    <row r="46" spans="2:33" ht="14.5">
      <c r="B46" s="48"/>
      <c r="C46" s="636"/>
      <c r="D46" s="636"/>
      <c r="E46" s="636"/>
      <c r="F46" s="636"/>
      <c r="G46" s="429"/>
      <c r="H46" s="430"/>
      <c r="I46" s="430"/>
      <c r="J46" s="430"/>
      <c r="K46" s="430"/>
      <c r="L46" s="430"/>
      <c r="M46" s="430"/>
      <c r="N46" s="429"/>
      <c r="O46" s="429"/>
      <c r="P46" s="196"/>
      <c r="Q46" s="196"/>
      <c r="R46" s="429"/>
      <c r="S46" s="196"/>
      <c r="T46" s="430"/>
      <c r="U46" s="430"/>
      <c r="V46" s="430"/>
      <c r="W46" s="430"/>
      <c r="X46" s="430"/>
      <c r="Y46" s="430"/>
      <c r="Z46" s="430"/>
      <c r="AB46" s="430"/>
      <c r="AC46" s="430"/>
      <c r="AD46" s="430"/>
      <c r="AE46" s="430"/>
      <c r="AF46" s="430"/>
      <c r="AG46" s="117"/>
    </row>
    <row r="47" spans="2:33" ht="14.5">
      <c r="B47" s="48"/>
      <c r="C47" s="430"/>
      <c r="D47" s="430"/>
      <c r="E47" s="430"/>
      <c r="F47" s="430"/>
      <c r="G47" s="429"/>
      <c r="H47" s="430"/>
      <c r="I47" s="430"/>
      <c r="J47" s="430"/>
      <c r="K47" s="430"/>
      <c r="L47" s="430"/>
      <c r="M47" s="430"/>
      <c r="N47" s="429"/>
      <c r="O47" s="429"/>
      <c r="P47" s="196"/>
      <c r="Q47" s="196"/>
      <c r="R47" s="429"/>
      <c r="S47" s="196"/>
      <c r="T47" s="430"/>
      <c r="U47" s="430"/>
      <c r="V47" s="430"/>
      <c r="W47" s="430"/>
      <c r="X47" s="430"/>
      <c r="Y47" s="430"/>
      <c r="Z47" s="430"/>
      <c r="AB47" s="430"/>
      <c r="AC47" s="430"/>
      <c r="AD47" s="430"/>
      <c r="AE47" s="430"/>
      <c r="AF47" s="430"/>
      <c r="AG47" s="117"/>
    </row>
    <row r="48" spans="2:33" ht="14.5">
      <c r="B48" s="48"/>
      <c r="C48" s="430"/>
      <c r="D48" s="197"/>
      <c r="E48" s="197"/>
      <c r="F48" s="197"/>
      <c r="G48" s="429"/>
      <c r="H48" s="430"/>
      <c r="I48" s="430"/>
      <c r="J48" s="430"/>
      <c r="K48" s="430"/>
      <c r="L48" s="430"/>
      <c r="M48" s="430"/>
      <c r="N48" s="429"/>
      <c r="O48" s="430"/>
      <c r="P48" s="196"/>
      <c r="Q48" s="196"/>
      <c r="R48" s="429"/>
      <c r="S48" s="196"/>
      <c r="T48" s="430"/>
      <c r="U48" s="430"/>
      <c r="V48" s="430"/>
      <c r="W48" s="430"/>
      <c r="X48" s="430"/>
      <c r="Y48" s="430"/>
      <c r="Z48" s="430"/>
      <c r="AB48" s="430"/>
      <c r="AC48" s="430"/>
      <c r="AD48" s="430"/>
      <c r="AE48" s="430"/>
      <c r="AF48" s="430"/>
      <c r="AG48" s="117"/>
    </row>
    <row r="49" spans="1:33" ht="14.5">
      <c r="B49" s="202" t="s">
        <v>111</v>
      </c>
      <c r="C49" s="203"/>
      <c r="D49" s="203"/>
      <c r="E49" s="203"/>
      <c r="F49" s="203"/>
      <c r="G49" s="203"/>
      <c r="H49" s="203"/>
      <c r="I49" s="203"/>
      <c r="J49" s="203"/>
      <c r="K49" s="203"/>
      <c r="L49" s="203"/>
      <c r="M49" s="203"/>
      <c r="N49" s="203"/>
      <c r="O49" s="203"/>
      <c r="P49" s="203"/>
      <c r="Q49" s="203"/>
      <c r="R49" s="203"/>
      <c r="S49" s="203"/>
      <c r="T49" s="203"/>
      <c r="U49" s="203"/>
      <c r="V49" s="203"/>
      <c r="W49" s="203"/>
      <c r="X49" s="203"/>
      <c r="Y49" s="203"/>
      <c r="Z49" s="203"/>
      <c r="AA49" s="541"/>
      <c r="AB49" s="203"/>
      <c r="AC49" s="203"/>
      <c r="AD49" s="203"/>
      <c r="AE49" s="203"/>
      <c r="AF49" s="203"/>
      <c r="AG49" s="205"/>
    </row>
    <row r="50" spans="1:33" ht="14.5" hidden="1">
      <c r="A50"/>
      <c r="B50"/>
      <c r="C50"/>
      <c r="D50"/>
      <c r="E50"/>
      <c r="F50"/>
      <c r="G50"/>
      <c r="H50"/>
      <c r="I50"/>
      <c r="J50"/>
      <c r="K50"/>
      <c r="L50"/>
      <c r="M50"/>
      <c r="N50"/>
      <c r="O50"/>
      <c r="P50"/>
      <c r="Q50"/>
      <c r="R50"/>
      <c r="S50"/>
      <c r="T50"/>
      <c r="U50"/>
      <c r="V50"/>
      <c r="W50"/>
      <c r="X50"/>
      <c r="Y50"/>
      <c r="Z50"/>
      <c r="AA50" s="533"/>
      <c r="AB50"/>
      <c r="AC50"/>
      <c r="AD50"/>
      <c r="AE50"/>
      <c r="AF50"/>
      <c r="AG50"/>
    </row>
    <row r="51" spans="1:33" ht="0" hidden="1" customHeight="1">
      <c r="A51"/>
      <c r="B51"/>
      <c r="C51"/>
      <c r="D51"/>
      <c r="E51"/>
      <c r="F51"/>
      <c r="G51"/>
      <c r="H51"/>
      <c r="I51"/>
      <c r="J51"/>
      <c r="K51"/>
      <c r="L51"/>
      <c r="M51"/>
      <c r="N51"/>
      <c r="O51"/>
      <c r="P51"/>
      <c r="Q51"/>
      <c r="R51"/>
      <c r="S51"/>
      <c r="T51"/>
      <c r="U51"/>
      <c r="V51"/>
      <c r="W51"/>
      <c r="X51"/>
      <c r="Y51"/>
      <c r="Z51"/>
      <c r="AA51" s="533"/>
      <c r="AB51"/>
      <c r="AC51"/>
      <c r="AD51"/>
      <c r="AE51"/>
      <c r="AF51"/>
      <c r="AG51"/>
    </row>
    <row r="52" spans="1:33" ht="14.9" hidden="1" customHeight="1">
      <c r="A52"/>
      <c r="B52"/>
      <c r="C52"/>
      <c r="D52"/>
      <c r="E52"/>
      <c r="F52"/>
      <c r="G52"/>
      <c r="H52"/>
      <c r="I52"/>
      <c r="J52"/>
      <c r="K52"/>
      <c r="L52"/>
      <c r="M52"/>
      <c r="N52"/>
      <c r="O52"/>
      <c r="P52"/>
      <c r="Q52"/>
      <c r="R52"/>
      <c r="S52"/>
      <c r="T52"/>
      <c r="U52"/>
      <c r="V52"/>
      <c r="W52"/>
      <c r="X52"/>
      <c r="Y52"/>
      <c r="Z52"/>
      <c r="AA52" s="533"/>
      <c r="AB52"/>
      <c r="AC52"/>
      <c r="AD52"/>
      <c r="AE52"/>
      <c r="AF52"/>
      <c r="AG52"/>
    </row>
    <row r="53" spans="1:33" ht="15" hidden="1" customHeight="1">
      <c r="A53"/>
      <c r="B53"/>
      <c r="C53"/>
      <c r="D53"/>
      <c r="E53"/>
      <c r="F53"/>
      <c r="G53"/>
      <c r="H53"/>
      <c r="I53"/>
      <c r="J53"/>
      <c r="K53"/>
      <c r="L53"/>
      <c r="M53"/>
      <c r="N53"/>
      <c r="O53"/>
      <c r="P53"/>
      <c r="Q53"/>
      <c r="R53"/>
      <c r="S53"/>
      <c r="T53"/>
      <c r="U53"/>
      <c r="V53"/>
      <c r="W53"/>
      <c r="X53"/>
      <c r="Y53"/>
      <c r="Z53"/>
      <c r="AA53" s="533"/>
      <c r="AB53"/>
      <c r="AC53"/>
      <c r="AD53"/>
      <c r="AE53"/>
      <c r="AF53"/>
      <c r="AG53"/>
    </row>
    <row r="54" spans="1:33" ht="15" hidden="1" customHeight="1">
      <c r="A54"/>
      <c r="B54"/>
      <c r="C54"/>
      <c r="D54"/>
      <c r="E54"/>
      <c r="F54"/>
      <c r="G54"/>
      <c r="H54"/>
      <c r="I54"/>
      <c r="J54"/>
      <c r="K54"/>
      <c r="L54"/>
      <c r="M54"/>
      <c r="N54"/>
      <c r="O54"/>
      <c r="P54"/>
      <c r="Q54"/>
      <c r="R54"/>
      <c r="S54"/>
      <c r="T54"/>
      <c r="U54"/>
      <c r="V54"/>
      <c r="W54"/>
      <c r="X54"/>
      <c r="Y54"/>
      <c r="Z54"/>
      <c r="AA54" s="533"/>
      <c r="AB54"/>
      <c r="AC54"/>
      <c r="AD54"/>
      <c r="AE54"/>
      <c r="AF54"/>
      <c r="AG54"/>
    </row>
    <row r="55" spans="1:33" ht="15" hidden="1" customHeight="1">
      <c r="A55"/>
      <c r="B55"/>
      <c r="C55"/>
      <c r="D55"/>
      <c r="E55"/>
      <c r="F55"/>
      <c r="G55"/>
      <c r="H55"/>
      <c r="I55"/>
      <c r="J55"/>
      <c r="K55"/>
      <c r="L55"/>
      <c r="M55"/>
      <c r="N55"/>
      <c r="O55"/>
      <c r="P55"/>
      <c r="Q55"/>
      <c r="R55"/>
      <c r="S55"/>
      <c r="T55"/>
      <c r="U55"/>
      <c r="V55"/>
      <c r="W55"/>
      <c r="X55"/>
      <c r="Y55"/>
      <c r="Z55"/>
      <c r="AA55" s="533"/>
      <c r="AB55"/>
      <c r="AC55"/>
      <c r="AD55"/>
      <c r="AE55"/>
      <c r="AF55"/>
      <c r="AG55"/>
    </row>
    <row r="56" spans="1:33" ht="15" hidden="1" customHeight="1">
      <c r="A56"/>
      <c r="B56"/>
      <c r="C56"/>
      <c r="D56"/>
      <c r="E56"/>
      <c r="F56"/>
      <c r="G56"/>
      <c r="H56"/>
      <c r="I56"/>
      <c r="J56"/>
      <c r="K56"/>
      <c r="L56"/>
      <c r="M56"/>
      <c r="N56"/>
      <c r="O56"/>
      <c r="P56"/>
      <c r="Q56"/>
      <c r="R56"/>
      <c r="S56"/>
      <c r="T56"/>
      <c r="U56"/>
      <c r="V56"/>
      <c r="W56"/>
      <c r="X56"/>
      <c r="Y56"/>
      <c r="Z56"/>
      <c r="AA56" s="533"/>
      <c r="AB56"/>
      <c r="AC56"/>
      <c r="AD56"/>
      <c r="AE56"/>
      <c r="AF56"/>
      <c r="AG56"/>
    </row>
    <row r="57" spans="1:33" ht="15" hidden="1" customHeight="1">
      <c r="A57"/>
      <c r="B57"/>
      <c r="C57"/>
      <c r="D57"/>
      <c r="E57"/>
      <c r="F57"/>
      <c r="G57"/>
      <c r="H57"/>
      <c r="I57"/>
      <c r="J57"/>
      <c r="K57"/>
      <c r="L57"/>
      <c r="M57"/>
      <c r="N57"/>
      <c r="O57"/>
      <c r="P57"/>
      <c r="Q57"/>
      <c r="R57"/>
      <c r="S57"/>
      <c r="T57"/>
      <c r="U57"/>
      <c r="V57"/>
      <c r="W57"/>
      <c r="X57"/>
      <c r="Y57"/>
      <c r="Z57"/>
      <c r="AA57" s="533"/>
      <c r="AB57"/>
      <c r="AC57"/>
      <c r="AD57"/>
      <c r="AE57"/>
      <c r="AF57"/>
      <c r="AG57"/>
    </row>
    <row r="58" spans="1:33" ht="15" hidden="1" customHeight="1">
      <c r="A58"/>
      <c r="B58"/>
      <c r="C58"/>
      <c r="D58"/>
      <c r="E58"/>
      <c r="F58"/>
      <c r="G58"/>
      <c r="H58"/>
      <c r="I58"/>
      <c r="J58"/>
      <c r="K58"/>
      <c r="L58"/>
      <c r="M58"/>
      <c r="N58"/>
      <c r="O58"/>
      <c r="P58"/>
      <c r="Q58"/>
      <c r="R58"/>
      <c r="S58"/>
      <c r="T58"/>
      <c r="U58"/>
      <c r="V58"/>
      <c r="W58"/>
      <c r="X58"/>
      <c r="Y58"/>
      <c r="Z58"/>
      <c r="AA58" s="533"/>
      <c r="AB58"/>
      <c r="AC58"/>
      <c r="AD58"/>
      <c r="AE58"/>
      <c r="AF58"/>
      <c r="AG58"/>
    </row>
    <row r="59" spans="1:33" ht="15" hidden="1" customHeight="1">
      <c r="A59"/>
      <c r="B59"/>
      <c r="C59"/>
      <c r="D59"/>
      <c r="E59"/>
      <c r="F59"/>
      <c r="G59"/>
      <c r="H59"/>
      <c r="I59"/>
      <c r="J59"/>
      <c r="K59"/>
      <c r="L59"/>
      <c r="M59"/>
      <c r="N59"/>
      <c r="O59"/>
      <c r="P59"/>
      <c r="Q59"/>
      <c r="R59"/>
      <c r="S59"/>
      <c r="T59"/>
      <c r="U59"/>
      <c r="V59"/>
      <c r="W59"/>
      <c r="X59"/>
      <c r="Y59"/>
      <c r="Z59"/>
      <c r="AA59" s="533"/>
      <c r="AB59"/>
      <c r="AC59"/>
      <c r="AD59"/>
      <c r="AE59"/>
      <c r="AF59"/>
      <c r="AG59"/>
    </row>
    <row r="60" spans="1:33" ht="15" hidden="1" customHeight="1">
      <c r="A60"/>
      <c r="B60"/>
      <c r="C60"/>
      <c r="D60"/>
      <c r="E60"/>
      <c r="F60"/>
      <c r="G60"/>
      <c r="H60"/>
      <c r="I60"/>
      <c r="J60"/>
      <c r="K60"/>
      <c r="L60"/>
      <c r="M60"/>
      <c r="N60"/>
      <c r="O60"/>
      <c r="P60"/>
      <c r="Q60"/>
      <c r="R60"/>
      <c r="S60"/>
      <c r="T60"/>
      <c r="U60"/>
      <c r="V60"/>
      <c r="W60"/>
      <c r="X60"/>
      <c r="Y60"/>
      <c r="Z60"/>
      <c r="AA60" s="533"/>
      <c r="AB60"/>
      <c r="AC60"/>
      <c r="AD60"/>
      <c r="AE60"/>
      <c r="AF60"/>
      <c r="AG60"/>
    </row>
    <row r="61" spans="1:33" ht="15" hidden="1" customHeight="1">
      <c r="A61"/>
      <c r="B61"/>
      <c r="C61"/>
      <c r="D61"/>
      <c r="E61"/>
      <c r="F61"/>
      <c r="G61"/>
      <c r="H61"/>
      <c r="I61"/>
      <c r="J61"/>
      <c r="K61"/>
      <c r="L61"/>
      <c r="M61"/>
      <c r="N61"/>
      <c r="O61"/>
      <c r="P61"/>
      <c r="Q61"/>
      <c r="R61"/>
      <c r="S61"/>
      <c r="T61"/>
      <c r="U61"/>
      <c r="V61"/>
      <c r="W61"/>
      <c r="X61"/>
      <c r="Y61"/>
      <c r="Z61"/>
      <c r="AA61" s="533"/>
      <c r="AB61"/>
      <c r="AC61"/>
      <c r="AD61"/>
      <c r="AE61"/>
      <c r="AF61"/>
      <c r="AG61"/>
    </row>
    <row r="62" spans="1:33" ht="15" hidden="1" customHeight="1">
      <c r="A62"/>
      <c r="B62"/>
      <c r="C62"/>
      <c r="D62"/>
      <c r="E62"/>
      <c r="F62"/>
      <c r="G62"/>
      <c r="H62"/>
      <c r="I62"/>
      <c r="J62"/>
      <c r="K62"/>
      <c r="L62"/>
      <c r="M62"/>
      <c r="N62"/>
      <c r="O62"/>
      <c r="P62"/>
      <c r="Q62"/>
      <c r="R62"/>
      <c r="S62"/>
      <c r="T62"/>
      <c r="U62"/>
      <c r="V62"/>
      <c r="W62"/>
      <c r="X62"/>
      <c r="Y62"/>
      <c r="Z62"/>
      <c r="AA62" s="533"/>
      <c r="AB62"/>
      <c r="AC62"/>
      <c r="AD62"/>
      <c r="AE62"/>
      <c r="AF62"/>
      <c r="AG62"/>
    </row>
    <row r="63" spans="1:33" ht="15" hidden="1" customHeight="1">
      <c r="A63"/>
      <c r="B63"/>
      <c r="C63"/>
      <c r="D63"/>
      <c r="E63"/>
      <c r="F63"/>
      <c r="G63"/>
      <c r="H63"/>
      <c r="I63"/>
      <c r="J63"/>
      <c r="K63"/>
      <c r="L63"/>
      <c r="M63"/>
      <c r="N63"/>
      <c r="O63"/>
      <c r="P63"/>
      <c r="Q63"/>
      <c r="R63"/>
      <c r="S63"/>
      <c r="T63"/>
      <c r="U63"/>
      <c r="V63"/>
      <c r="W63"/>
      <c r="X63"/>
      <c r="Y63"/>
      <c r="Z63"/>
      <c r="AA63" s="533"/>
      <c r="AB63"/>
      <c r="AC63"/>
      <c r="AD63"/>
      <c r="AE63"/>
      <c r="AF63"/>
      <c r="AG63"/>
    </row>
    <row r="64" spans="1:33" ht="15" hidden="1" customHeight="1">
      <c r="A64"/>
      <c r="B64"/>
      <c r="C64"/>
      <c r="D64"/>
      <c r="E64"/>
      <c r="F64"/>
      <c r="G64"/>
      <c r="H64"/>
      <c r="I64"/>
      <c r="J64"/>
      <c r="K64"/>
      <c r="L64"/>
      <c r="M64"/>
      <c r="N64"/>
      <c r="O64"/>
      <c r="P64"/>
      <c r="Q64"/>
      <c r="R64"/>
      <c r="S64"/>
      <c r="T64"/>
      <c r="U64"/>
      <c r="V64"/>
      <c r="W64"/>
      <c r="X64"/>
      <c r="Y64"/>
      <c r="Z64"/>
      <c r="AA64" s="533"/>
      <c r="AB64"/>
      <c r="AC64"/>
      <c r="AD64"/>
      <c r="AE64"/>
      <c r="AF64"/>
      <c r="AG64"/>
    </row>
    <row r="65" spans="1:33" ht="15" hidden="1" customHeight="1">
      <c r="A65"/>
      <c r="B65"/>
      <c r="C65"/>
      <c r="D65"/>
      <c r="E65"/>
      <c r="F65"/>
      <c r="G65"/>
      <c r="H65"/>
      <c r="I65"/>
      <c r="J65"/>
      <c r="K65"/>
      <c r="L65"/>
      <c r="M65"/>
      <c r="N65"/>
      <c r="O65"/>
      <c r="P65"/>
      <c r="Q65"/>
      <c r="R65"/>
      <c r="S65"/>
      <c r="T65"/>
      <c r="U65"/>
      <c r="V65"/>
      <c r="W65"/>
      <c r="X65"/>
      <c r="Y65"/>
      <c r="Z65"/>
      <c r="AA65" s="533"/>
      <c r="AB65"/>
      <c r="AC65"/>
      <c r="AD65"/>
      <c r="AE65"/>
      <c r="AF65"/>
      <c r="AG65"/>
    </row>
    <row r="66" spans="1:33" ht="15" hidden="1" customHeight="1">
      <c r="A66"/>
      <c r="B66"/>
      <c r="C66"/>
      <c r="D66"/>
      <c r="E66"/>
      <c r="F66"/>
      <c r="G66"/>
      <c r="H66"/>
      <c r="I66"/>
      <c r="J66"/>
      <c r="K66"/>
      <c r="L66"/>
      <c r="M66"/>
      <c r="N66"/>
      <c r="O66"/>
      <c r="P66"/>
      <c r="Q66"/>
      <c r="R66"/>
      <c r="S66"/>
      <c r="T66"/>
      <c r="U66"/>
      <c r="V66"/>
      <c r="W66"/>
      <c r="X66"/>
      <c r="Y66"/>
      <c r="Z66"/>
      <c r="AA66" s="533"/>
      <c r="AB66"/>
      <c r="AC66"/>
      <c r="AD66"/>
      <c r="AE66"/>
      <c r="AF66"/>
      <c r="AG66"/>
    </row>
    <row r="67" spans="1:33" ht="15" hidden="1" customHeight="1">
      <c r="A67"/>
      <c r="B67"/>
      <c r="C67"/>
      <c r="D67"/>
      <c r="E67"/>
      <c r="F67"/>
      <c r="G67"/>
      <c r="H67"/>
      <c r="I67"/>
      <c r="J67"/>
      <c r="K67"/>
      <c r="L67"/>
      <c r="M67"/>
      <c r="N67"/>
      <c r="O67"/>
      <c r="P67"/>
      <c r="Q67"/>
      <c r="R67"/>
      <c r="S67"/>
      <c r="T67"/>
      <c r="U67"/>
      <c r="V67"/>
      <c r="W67"/>
      <c r="X67"/>
      <c r="Y67"/>
      <c r="Z67"/>
      <c r="AA67" s="533"/>
      <c r="AB67"/>
      <c r="AC67"/>
      <c r="AD67"/>
      <c r="AE67"/>
      <c r="AF67"/>
      <c r="AG67"/>
    </row>
    <row r="68" spans="1:33" ht="15" hidden="1" customHeight="1">
      <c r="A68"/>
      <c r="B68"/>
      <c r="C68"/>
      <c r="D68"/>
      <c r="E68"/>
      <c r="F68"/>
      <c r="G68"/>
      <c r="H68"/>
      <c r="I68"/>
      <c r="J68"/>
      <c r="K68"/>
      <c r="L68"/>
      <c r="M68"/>
      <c r="N68"/>
      <c r="O68"/>
      <c r="P68"/>
      <c r="Q68"/>
      <c r="R68"/>
      <c r="S68"/>
      <c r="T68"/>
      <c r="U68"/>
      <c r="V68"/>
      <c r="W68"/>
      <c r="X68"/>
      <c r="Y68"/>
      <c r="Z68"/>
      <c r="AA68" s="533"/>
      <c r="AB68"/>
      <c r="AC68"/>
      <c r="AD68"/>
      <c r="AE68"/>
      <c r="AF68"/>
      <c r="AG68"/>
    </row>
    <row r="69" spans="1:33" ht="15" hidden="1" customHeight="1">
      <c r="A69"/>
      <c r="B69"/>
      <c r="C69"/>
      <c r="D69"/>
      <c r="E69"/>
      <c r="F69"/>
      <c r="G69"/>
      <c r="H69"/>
      <c r="I69"/>
      <c r="J69"/>
      <c r="K69"/>
      <c r="L69"/>
      <c r="M69"/>
      <c r="N69"/>
      <c r="O69"/>
      <c r="P69"/>
      <c r="Q69"/>
      <c r="R69"/>
      <c r="S69"/>
      <c r="T69"/>
      <c r="U69"/>
      <c r="V69"/>
      <c r="W69"/>
      <c r="X69"/>
      <c r="Y69"/>
      <c r="Z69"/>
      <c r="AA69" s="533"/>
      <c r="AB69"/>
      <c r="AC69"/>
      <c r="AD69"/>
      <c r="AE69"/>
      <c r="AF69"/>
      <c r="AG69"/>
    </row>
    <row r="70" spans="1:33" ht="15" hidden="1" customHeight="1">
      <c r="A70"/>
      <c r="B70"/>
      <c r="C70"/>
      <c r="D70"/>
      <c r="E70"/>
      <c r="F70"/>
      <c r="G70"/>
      <c r="H70"/>
      <c r="I70"/>
      <c r="J70"/>
      <c r="K70"/>
      <c r="L70"/>
      <c r="M70"/>
      <c r="N70"/>
      <c r="O70"/>
      <c r="P70"/>
      <c r="Q70"/>
      <c r="R70"/>
      <c r="S70"/>
      <c r="T70"/>
      <c r="U70"/>
      <c r="V70"/>
      <c r="W70"/>
      <c r="X70"/>
      <c r="Y70"/>
      <c r="Z70"/>
      <c r="AA70" s="533"/>
      <c r="AB70"/>
      <c r="AC70"/>
      <c r="AD70"/>
      <c r="AE70"/>
      <c r="AF70"/>
      <c r="AG70"/>
    </row>
    <row r="71" spans="1:33" ht="15" hidden="1" customHeight="1">
      <c r="A71"/>
      <c r="B71"/>
      <c r="C71"/>
      <c r="D71"/>
      <c r="E71"/>
      <c r="F71"/>
      <c r="G71"/>
      <c r="H71"/>
      <c r="I71"/>
      <c r="J71"/>
      <c r="K71"/>
      <c r="L71"/>
      <c r="M71"/>
      <c r="N71"/>
      <c r="O71"/>
      <c r="P71"/>
      <c r="Q71"/>
      <c r="R71"/>
      <c r="S71"/>
      <c r="T71"/>
      <c r="U71"/>
      <c r="V71"/>
      <c r="W71"/>
      <c r="X71"/>
      <c r="Y71"/>
      <c r="Z71"/>
      <c r="AA71" s="533"/>
      <c r="AB71"/>
      <c r="AC71"/>
      <c r="AD71"/>
      <c r="AE71"/>
      <c r="AF71"/>
      <c r="AG71"/>
    </row>
    <row r="72" spans="1:33" ht="15" hidden="1" customHeight="1">
      <c r="A72"/>
      <c r="B72"/>
      <c r="C72"/>
      <c r="D72"/>
      <c r="E72"/>
      <c r="F72"/>
      <c r="G72"/>
      <c r="H72"/>
      <c r="I72"/>
      <c r="J72"/>
      <c r="K72"/>
      <c r="L72"/>
      <c r="M72"/>
      <c r="N72"/>
      <c r="O72"/>
      <c r="P72"/>
      <c r="Q72"/>
      <c r="R72"/>
      <c r="S72"/>
      <c r="T72"/>
      <c r="U72"/>
      <c r="V72"/>
      <c r="W72"/>
      <c r="X72"/>
      <c r="Y72"/>
      <c r="Z72"/>
      <c r="AA72" s="533"/>
      <c r="AB72"/>
      <c r="AC72"/>
      <c r="AD72"/>
      <c r="AE72"/>
      <c r="AF72"/>
      <c r="AG72"/>
    </row>
    <row r="73" spans="1:33" ht="15" hidden="1" customHeight="1">
      <c r="A73"/>
      <c r="B73"/>
      <c r="C73"/>
      <c r="D73"/>
      <c r="E73"/>
      <c r="F73"/>
      <c r="G73"/>
      <c r="H73"/>
      <c r="I73"/>
      <c r="J73"/>
      <c r="K73"/>
      <c r="L73"/>
      <c r="M73"/>
      <c r="N73"/>
      <c r="O73"/>
      <c r="P73"/>
      <c r="Q73"/>
      <c r="R73"/>
      <c r="S73"/>
      <c r="T73"/>
      <c r="U73"/>
      <c r="V73"/>
      <c r="W73"/>
      <c r="X73"/>
      <c r="Y73"/>
      <c r="Z73"/>
      <c r="AA73" s="533"/>
      <c r="AB73"/>
      <c r="AC73"/>
      <c r="AD73"/>
      <c r="AE73"/>
      <c r="AF73"/>
      <c r="AG73"/>
    </row>
    <row r="74" spans="1:33" ht="15" hidden="1" customHeight="1">
      <c r="A74"/>
      <c r="B74"/>
      <c r="C74"/>
      <c r="D74"/>
      <c r="E74"/>
      <c r="F74"/>
      <c r="G74"/>
      <c r="H74"/>
      <c r="I74"/>
      <c r="J74"/>
      <c r="K74"/>
      <c r="L74"/>
      <c r="M74"/>
      <c r="N74"/>
      <c r="O74"/>
      <c r="P74"/>
      <c r="Q74"/>
      <c r="R74"/>
      <c r="S74"/>
      <c r="T74"/>
      <c r="U74"/>
      <c r="V74"/>
      <c r="W74"/>
      <c r="X74"/>
      <c r="Y74"/>
      <c r="Z74"/>
      <c r="AA74" s="533"/>
      <c r="AB74"/>
      <c r="AC74"/>
      <c r="AD74"/>
      <c r="AE74"/>
      <c r="AF74"/>
      <c r="AG74"/>
    </row>
    <row r="75" spans="1:33" ht="15" hidden="1" customHeight="1">
      <c r="A75"/>
      <c r="B75"/>
      <c r="C75"/>
      <c r="D75"/>
      <c r="E75"/>
      <c r="F75"/>
      <c r="G75"/>
      <c r="H75"/>
      <c r="I75"/>
      <c r="J75"/>
      <c r="K75"/>
      <c r="L75"/>
      <c r="M75"/>
      <c r="N75"/>
      <c r="O75"/>
      <c r="P75"/>
      <c r="Q75"/>
      <c r="R75"/>
      <c r="S75"/>
      <c r="T75"/>
      <c r="U75"/>
      <c r="V75"/>
      <c r="W75"/>
      <c r="X75"/>
      <c r="Y75"/>
      <c r="Z75"/>
      <c r="AA75" s="533"/>
      <c r="AB75"/>
      <c r="AC75"/>
      <c r="AD75"/>
      <c r="AE75"/>
      <c r="AF75"/>
      <c r="AG75"/>
    </row>
    <row r="76" spans="1:33" ht="15" hidden="1" customHeight="1">
      <c r="A76"/>
      <c r="B76"/>
      <c r="C76"/>
      <c r="D76"/>
      <c r="E76"/>
      <c r="F76"/>
      <c r="G76"/>
      <c r="H76"/>
      <c r="I76"/>
      <c r="J76"/>
      <c r="K76"/>
      <c r="L76"/>
      <c r="M76"/>
      <c r="N76"/>
      <c r="O76"/>
      <c r="P76"/>
      <c r="Q76"/>
      <c r="R76"/>
      <c r="S76"/>
      <c r="T76"/>
      <c r="U76"/>
      <c r="V76"/>
      <c r="W76"/>
      <c r="X76"/>
      <c r="Y76"/>
      <c r="Z76"/>
      <c r="AA76" s="533"/>
      <c r="AB76"/>
      <c r="AC76"/>
      <c r="AD76"/>
      <c r="AE76"/>
      <c r="AF76"/>
      <c r="AG76"/>
    </row>
    <row r="77" spans="1:33" ht="15" hidden="1" customHeight="1">
      <c r="A77"/>
      <c r="B77"/>
      <c r="C77"/>
      <c r="D77"/>
      <c r="E77"/>
      <c r="F77"/>
      <c r="G77"/>
      <c r="H77"/>
      <c r="I77"/>
      <c r="J77"/>
      <c r="K77"/>
      <c r="L77"/>
      <c r="M77"/>
      <c r="N77"/>
      <c r="O77"/>
      <c r="P77"/>
      <c r="Q77"/>
      <c r="R77"/>
      <c r="S77"/>
      <c r="T77"/>
      <c r="U77"/>
      <c r="V77"/>
      <c r="W77"/>
      <c r="X77"/>
      <c r="Y77"/>
      <c r="Z77"/>
      <c r="AA77" s="533"/>
      <c r="AB77"/>
      <c r="AC77"/>
      <c r="AD77"/>
      <c r="AE77"/>
      <c r="AF77"/>
      <c r="AG77"/>
    </row>
    <row r="78" spans="1:33" ht="15" hidden="1" customHeight="1">
      <c r="A78"/>
      <c r="B78"/>
      <c r="C78"/>
      <c r="D78"/>
      <c r="E78"/>
      <c r="F78"/>
      <c r="G78"/>
      <c r="H78"/>
      <c r="I78"/>
      <c r="J78"/>
      <c r="K78"/>
      <c r="L78"/>
      <c r="M78"/>
      <c r="N78"/>
      <c r="O78"/>
      <c r="P78"/>
      <c r="Q78"/>
      <c r="R78"/>
      <c r="S78"/>
      <c r="T78"/>
      <c r="U78"/>
      <c r="V78"/>
      <c r="W78"/>
      <c r="X78"/>
      <c r="Y78"/>
      <c r="Z78"/>
      <c r="AA78" s="533"/>
      <c r="AB78"/>
      <c r="AC78"/>
      <c r="AD78"/>
      <c r="AE78"/>
      <c r="AF78"/>
      <c r="AG78"/>
    </row>
    <row r="79" spans="1:33" ht="15" hidden="1" customHeight="1">
      <c r="A79"/>
      <c r="B79"/>
      <c r="C79"/>
      <c r="D79"/>
      <c r="E79"/>
      <c r="F79"/>
      <c r="G79"/>
      <c r="H79"/>
      <c r="I79"/>
      <c r="J79"/>
      <c r="K79"/>
      <c r="L79"/>
      <c r="M79"/>
      <c r="N79"/>
      <c r="O79"/>
      <c r="P79"/>
      <c r="Q79"/>
      <c r="R79"/>
      <c r="S79"/>
      <c r="T79"/>
      <c r="U79"/>
      <c r="V79"/>
      <c r="W79"/>
      <c r="X79"/>
      <c r="Y79"/>
      <c r="Z79"/>
      <c r="AA79" s="533"/>
      <c r="AB79"/>
      <c r="AC79"/>
      <c r="AD79"/>
      <c r="AE79"/>
      <c r="AF79"/>
      <c r="AG79"/>
    </row>
  </sheetData>
  <mergeCells count="18">
    <mergeCell ref="C42:F46"/>
    <mergeCell ref="T10:T12"/>
    <mergeCell ref="U10:U12"/>
    <mergeCell ref="V10:V12"/>
    <mergeCell ref="W10:W12"/>
    <mergeCell ref="H10:H12"/>
    <mergeCell ref="I10:J11"/>
    <mergeCell ref="L10:M11"/>
    <mergeCell ref="O10:P11"/>
    <mergeCell ref="R10:R12"/>
    <mergeCell ref="S10:S12"/>
    <mergeCell ref="Z10:Z12"/>
    <mergeCell ref="AC10:AC12"/>
    <mergeCell ref="AE10:AE12"/>
    <mergeCell ref="AG10:AG12"/>
    <mergeCell ref="X10:X12"/>
    <mergeCell ref="Y10:Y12"/>
    <mergeCell ref="AA10:AA12"/>
  </mergeCells>
  <conditionalFormatting sqref="H3">
    <cfRule type="cellIs" dxfId="95" priority="27" stopIfTrue="1" operator="greaterThan">
      <formula>0</formula>
    </cfRule>
    <cfRule type="cellIs" dxfId="94" priority="28" stopIfTrue="1" operator="lessThan">
      <formula>1</formula>
    </cfRule>
  </conditionalFormatting>
  <conditionalFormatting sqref="H14">
    <cfRule type="cellIs" dxfId="93" priority="25" stopIfTrue="1" operator="greaterThan">
      <formula>0</formula>
    </cfRule>
    <cfRule type="cellIs" dxfId="92" priority="26" stopIfTrue="1" operator="lessThan">
      <formula>1</formula>
    </cfRule>
  </conditionalFormatting>
  <conditionalFormatting sqref="H17:H20">
    <cfRule type="cellIs" dxfId="91" priority="9" stopIfTrue="1" operator="greaterThan">
      <formula>0</formula>
    </cfRule>
    <cfRule type="cellIs" dxfId="90" priority="10" stopIfTrue="1" operator="lessThan">
      <formula>1</formula>
    </cfRule>
  </conditionalFormatting>
  <conditionalFormatting sqref="H23">
    <cfRule type="cellIs" dxfId="89" priority="7" stopIfTrue="1" operator="greaterThan">
      <formula>0</formula>
    </cfRule>
    <cfRule type="cellIs" dxfId="88" priority="8" stopIfTrue="1" operator="lessThan">
      <formula>1</formula>
    </cfRule>
  </conditionalFormatting>
  <conditionalFormatting sqref="H26:H29">
    <cfRule type="cellIs" dxfId="87" priority="5" stopIfTrue="1" operator="greaterThan">
      <formula>0</formula>
    </cfRule>
    <cfRule type="cellIs" dxfId="86" priority="6" stopIfTrue="1" operator="lessThan">
      <formula>1</formula>
    </cfRule>
  </conditionalFormatting>
  <conditionalFormatting sqref="H32:H35">
    <cfRule type="cellIs" dxfId="85" priority="3" stopIfTrue="1" operator="greaterThan">
      <formula>0</formula>
    </cfRule>
    <cfRule type="cellIs" dxfId="84" priority="4" stopIfTrue="1" operator="lessThan">
      <formula>1</formula>
    </cfRule>
  </conditionalFormatting>
  <conditionalFormatting sqref="H37:H39">
    <cfRule type="cellIs" dxfId="83" priority="1" stopIfTrue="1" operator="greaterThan">
      <formula>0</formula>
    </cfRule>
    <cfRule type="cellIs" dxfId="82" priority="2" stopIfTrue="1" operator="lessThan">
      <formula>1</formula>
    </cfRule>
  </conditionalFormatting>
  <dataValidations count="1">
    <dataValidation type="list" allowBlank="1" showInputMessage="1" showErrorMessage="1" sqref="J32:J35 J26:J29 J23 J17:J20 M37:M39 P32:P35 M17:M20 M23 M26:M29 P37:P39 AC37:AC39 M32:M35 AC32:AC35 AC14 P17:P20 AC17:AC20 P23 AC23 P26:P29 AC26:AC29 P14 J14 M14 J37:J39" xr:uid="{16030EC7-B6FA-47F8-8F09-754E8F596BC8}">
      <formula1>Confidence_grade</formula1>
    </dataValidation>
  </dataValidations>
  <pageMargins left="0.23622047244094491" right="0.23622047244094491" top="0.74803149606299213" bottom="0.74803149606299213" header="0.31496062992125984" footer="0.31496062992125984"/>
  <pageSetup paperSize="9" scale="68" fitToWidth="0" orientation="landscape" r:id="rId1"/>
  <headerFooter>
    <oddHeader>&amp;LDepartment of Internal Affairs - Three Waters Reform Programme - Request for Information Template Workbook I</oddHeader>
    <oddFooter>&amp;LPage &amp;P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A6D61D-4A29-4629-A1A8-5E45DF2CEC11}">
  <sheetPr>
    <tabColor rgb="FF7030A0"/>
    <pageSetUpPr fitToPage="1"/>
  </sheetPr>
  <dimension ref="A1:XEG72"/>
  <sheetViews>
    <sheetView showGridLines="0" zoomScale="80" zoomScaleNormal="80" workbookViewId="0">
      <pane xSplit="8" ySplit="12" topLeftCell="I13" activePane="bottomRight" state="frozen"/>
      <selection activeCell="F20" sqref="F20"/>
      <selection pane="topRight" activeCell="F20" sqref="F20"/>
      <selection pane="bottomLeft" activeCell="F20" sqref="F20"/>
      <selection pane="bottomRight" activeCell="H27" sqref="H27"/>
    </sheetView>
  </sheetViews>
  <sheetFormatPr defaultColWidth="0" defaultRowHeight="0" customHeight="1" zeroHeight="1"/>
  <cols>
    <col min="1" max="1" width="2.453125" style="31" customWidth="1"/>
    <col min="2" max="2" width="6.453125" style="31" customWidth="1"/>
    <col min="3" max="3" width="17.08984375" style="31" customWidth="1"/>
    <col min="4" max="4" width="56.6328125" style="31" customWidth="1"/>
    <col min="5" max="5" width="9.453125" style="31" customWidth="1"/>
    <col min="6" max="6" width="8.54296875" style="31" customWidth="1"/>
    <col min="7" max="7" width="8.54296875" style="33" customWidth="1"/>
    <col min="8" max="8" width="19" style="66" bestFit="1" customWidth="1"/>
    <col min="9" max="9" width="13.54296875" style="31" customWidth="1"/>
    <col min="10" max="11" width="5.54296875" style="31" customWidth="1"/>
    <col min="12" max="12" width="13.54296875" style="31" customWidth="1"/>
    <col min="13" max="13" width="5.54296875" style="31" customWidth="1"/>
    <col min="14" max="14" width="5.54296875" style="33" customWidth="1"/>
    <col min="15" max="15" width="13.54296875" style="31" customWidth="1"/>
    <col min="16" max="17" width="5.54296875" style="31" customWidth="1"/>
    <col min="18" max="18" width="16.54296875" style="33" customWidth="1"/>
    <col min="19" max="19" width="16.54296875" style="104" customWidth="1"/>
    <col min="20" max="26" width="16.54296875" style="31" customWidth="1"/>
    <col min="27" max="27" width="16.54296875" style="32" customWidth="1"/>
    <col min="28" max="30" width="5.54296875" style="31" customWidth="1"/>
    <col min="31" max="31" width="15.453125" style="31" customWidth="1"/>
    <col min="32" max="32" width="5.54296875" style="31" customWidth="1"/>
    <col min="33" max="33" width="49.453125" style="31" customWidth="1"/>
    <col min="34" max="35" width="5.54296875" hidden="1"/>
    <col min="36" max="16350" width="9.453125" hidden="1"/>
    <col min="16362" max="16384" width="9.453125" hidden="1"/>
  </cols>
  <sheetData>
    <row r="1" spans="1:33" ht="28.4" customHeight="1">
      <c r="B1" s="35" t="str">
        <f>'Key information'!$B$6</f>
        <v>Three Waters Reform Programme: Request for Information Workbook I</v>
      </c>
      <c r="C1" s="36"/>
      <c r="D1" s="36"/>
      <c r="E1" s="186"/>
      <c r="F1" s="186"/>
      <c r="G1" s="186"/>
      <c r="H1" s="67"/>
      <c r="I1" s="186"/>
      <c r="J1" s="186"/>
      <c r="K1" s="186"/>
      <c r="L1" s="186"/>
      <c r="M1" s="186"/>
      <c r="N1" s="186"/>
      <c r="O1" s="186"/>
      <c r="P1" s="186"/>
      <c r="Q1" s="186"/>
      <c r="R1" s="186"/>
      <c r="S1" s="186"/>
      <c r="T1" s="186"/>
      <c r="U1" s="186"/>
      <c r="V1" s="186"/>
      <c r="W1" s="186"/>
      <c r="X1" s="186"/>
      <c r="Y1" s="186"/>
      <c r="Z1" s="186"/>
      <c r="AA1" s="536"/>
      <c r="AB1" s="186"/>
      <c r="AC1" s="186"/>
      <c r="AD1" s="186"/>
      <c r="AE1" s="186"/>
      <c r="AF1" s="186"/>
      <c r="AG1" s="187"/>
    </row>
    <row r="2" spans="1:33" ht="20">
      <c r="B2" s="37"/>
      <c r="C2" s="163"/>
      <c r="D2" s="116"/>
      <c r="E2" s="61"/>
      <c r="F2" s="61"/>
      <c r="G2" s="61"/>
      <c r="H2" s="61"/>
      <c r="I2" s="61"/>
      <c r="J2" s="61"/>
      <c r="K2" s="61"/>
      <c r="L2" s="61"/>
      <c r="M2" s="61"/>
      <c r="N2" s="61"/>
      <c r="O2" s="61"/>
      <c r="P2" s="61"/>
      <c r="Q2" s="61"/>
      <c r="R2" s="61"/>
      <c r="S2" s="61"/>
      <c r="T2" s="61"/>
      <c r="U2" s="61"/>
      <c r="V2" s="61"/>
      <c r="W2" s="61"/>
      <c r="X2" s="61"/>
      <c r="Y2" s="61"/>
      <c r="Z2" s="61"/>
      <c r="AB2" s="61"/>
      <c r="AC2" s="61"/>
      <c r="AD2" s="61"/>
      <c r="AE2" s="61"/>
      <c r="AF2" s="61"/>
      <c r="AG2" s="117"/>
    </row>
    <row r="3" spans="1:33" ht="14.5">
      <c r="A3" s="39"/>
      <c r="B3" s="320" t="s">
        <v>495</v>
      </c>
      <c r="C3" s="166"/>
      <c r="D3" s="321">
        <f>'Key information'!$E$8</f>
        <v>0</v>
      </c>
      <c r="E3" s="166"/>
      <c r="F3" s="118"/>
      <c r="G3" s="338" t="s">
        <v>100</v>
      </c>
      <c r="H3" s="323">
        <f>SUM(H15:H31)</f>
        <v>17</v>
      </c>
      <c r="I3" s="118"/>
      <c r="J3" s="118"/>
      <c r="K3" s="118"/>
      <c r="L3" s="118"/>
      <c r="M3" s="118"/>
      <c r="N3" s="60"/>
      <c r="O3" s="189"/>
      <c r="P3" s="61"/>
      <c r="Q3" s="61"/>
      <c r="R3" s="61"/>
      <c r="S3" s="73"/>
      <c r="T3" s="166"/>
      <c r="U3" s="166"/>
      <c r="V3" s="166"/>
      <c r="W3" s="166"/>
      <c r="X3" s="166"/>
      <c r="Y3" s="166"/>
      <c r="Z3" s="166"/>
      <c r="AA3" s="369"/>
      <c r="AB3" s="166"/>
      <c r="AC3" s="166"/>
      <c r="AD3" s="166"/>
      <c r="AE3" s="166"/>
      <c r="AF3" s="166"/>
      <c r="AG3" s="167"/>
    </row>
    <row r="4" spans="1:33" ht="14.5">
      <c r="B4" s="448"/>
      <c r="C4" s="190"/>
      <c r="D4" s="191"/>
      <c r="E4" s="192"/>
      <c r="F4" s="192"/>
      <c r="G4" s="192"/>
      <c r="H4" s="192"/>
      <c r="I4" s="192"/>
      <c r="J4" s="192"/>
      <c r="K4" s="192"/>
      <c r="L4" s="192"/>
      <c r="M4" s="192"/>
      <c r="N4" s="42"/>
      <c r="O4" s="43"/>
      <c r="P4" s="43"/>
      <c r="Q4" s="43"/>
      <c r="R4" s="43"/>
      <c r="S4" s="193"/>
      <c r="T4" s="42"/>
      <c r="U4" s="42"/>
      <c r="V4" s="42"/>
      <c r="W4" s="42"/>
      <c r="X4" s="42"/>
      <c r="Y4" s="42"/>
      <c r="Z4" s="42"/>
      <c r="AA4" s="537"/>
      <c r="AB4" s="42"/>
      <c r="AC4" s="42"/>
      <c r="AD4" s="42"/>
      <c r="AE4" s="42"/>
      <c r="AF4" s="42"/>
      <c r="AG4" s="168"/>
    </row>
    <row r="5" spans="1:33" ht="14.5">
      <c r="C5" s="32"/>
      <c r="H5" s="33"/>
      <c r="S5" s="376"/>
      <c r="T5" s="33"/>
    </row>
    <row r="6" spans="1:33" ht="15" thickBot="1">
      <c r="B6" s="44"/>
      <c r="C6" s="45"/>
      <c r="D6" s="46"/>
      <c r="E6" s="46"/>
      <c r="F6" s="46"/>
      <c r="G6" s="46"/>
      <c r="H6" s="46"/>
      <c r="I6" s="46"/>
      <c r="J6" s="46"/>
      <c r="K6" s="46"/>
      <c r="L6" s="46"/>
      <c r="M6" s="46"/>
      <c r="N6" s="47"/>
      <c r="O6" s="46"/>
      <c r="P6" s="46"/>
      <c r="Q6" s="47"/>
      <c r="R6" s="47"/>
      <c r="S6" s="105"/>
      <c r="T6" s="46"/>
      <c r="U6" s="46"/>
      <c r="V6" s="46"/>
      <c r="W6" s="46"/>
      <c r="X6" s="46"/>
      <c r="Y6" s="46"/>
      <c r="Z6" s="46"/>
      <c r="AA6" s="146"/>
      <c r="AB6" s="46"/>
      <c r="AC6" s="46"/>
      <c r="AD6" s="46"/>
      <c r="AE6" s="46"/>
      <c r="AF6" s="46"/>
      <c r="AG6" s="131"/>
    </row>
    <row r="7" spans="1:33" ht="14.5">
      <c r="B7" s="48"/>
      <c r="C7" s="402" t="s">
        <v>722</v>
      </c>
      <c r="D7" s="404"/>
      <c r="E7" s="388"/>
      <c r="F7" s="390"/>
      <c r="G7" s="60"/>
      <c r="H7" s="61"/>
      <c r="I7" s="61"/>
      <c r="J7" s="61"/>
      <c r="K7" s="61"/>
      <c r="L7" s="61"/>
      <c r="M7" s="61"/>
      <c r="N7" s="60"/>
      <c r="O7" s="61"/>
      <c r="P7" s="61"/>
      <c r="Q7" s="33"/>
      <c r="R7" s="60"/>
      <c r="S7" s="124"/>
      <c r="T7" s="61"/>
      <c r="U7" s="61"/>
      <c r="V7" s="61"/>
      <c r="W7" s="61"/>
      <c r="X7" s="61"/>
      <c r="Y7" s="61"/>
      <c r="Z7" s="61"/>
      <c r="AB7" s="61"/>
      <c r="AC7" s="61"/>
      <c r="AD7" s="61"/>
      <c r="AE7" s="61"/>
      <c r="AF7" s="61"/>
      <c r="AG7" s="117"/>
    </row>
    <row r="8" spans="1:33" ht="15" thickBot="1">
      <c r="B8" s="48"/>
      <c r="C8" s="403" t="s">
        <v>346</v>
      </c>
      <c r="D8" s="405"/>
      <c r="E8" s="391"/>
      <c r="F8" s="392"/>
      <c r="G8" s="60"/>
      <c r="H8" s="61"/>
      <c r="I8" s="61"/>
      <c r="J8" s="61"/>
      <c r="K8" s="61"/>
      <c r="L8" s="61"/>
      <c r="M8" s="61"/>
      <c r="N8" s="60"/>
      <c r="O8" s="61"/>
      <c r="P8" s="61"/>
      <c r="Q8" s="33"/>
      <c r="R8" s="60"/>
      <c r="S8" s="124"/>
      <c r="T8" s="61"/>
      <c r="U8" s="61"/>
      <c r="V8" s="61"/>
      <c r="W8" s="61"/>
      <c r="X8" s="61"/>
      <c r="Y8" s="61"/>
      <c r="Z8" s="61"/>
      <c r="AB8" s="61"/>
      <c r="AC8" s="61"/>
      <c r="AD8" s="61"/>
      <c r="AE8" s="61"/>
      <c r="AF8" s="61"/>
      <c r="AG8" s="117"/>
    </row>
    <row r="9" spans="1:33" ht="17.5" thickBot="1">
      <c r="B9" s="48"/>
      <c r="C9" s="61"/>
      <c r="D9" s="61"/>
      <c r="E9" s="61"/>
      <c r="F9" s="61"/>
      <c r="G9" s="60"/>
      <c r="H9" s="61"/>
      <c r="I9" s="61"/>
      <c r="J9" s="61"/>
      <c r="K9" s="61"/>
      <c r="L9" s="61"/>
      <c r="M9" s="61"/>
      <c r="N9" s="60"/>
      <c r="O9" s="61"/>
      <c r="P9" s="61"/>
      <c r="Q9" s="33"/>
      <c r="R9" s="60"/>
      <c r="S9" s="124"/>
      <c r="T9" s="61"/>
      <c r="U9" s="61"/>
      <c r="V9" s="61"/>
      <c r="W9" s="61"/>
      <c r="X9" s="61"/>
      <c r="Y9" s="61"/>
      <c r="Z9" s="61"/>
      <c r="AB9" s="61"/>
      <c r="AC9" s="334" t="s">
        <v>836</v>
      </c>
      <c r="AD9" s="61"/>
      <c r="AE9" s="61"/>
      <c r="AF9" s="61"/>
      <c r="AG9" s="117"/>
    </row>
    <row r="10" spans="1:33" ht="21" customHeight="1">
      <c r="B10" s="48"/>
      <c r="C10" s="86" t="s">
        <v>101</v>
      </c>
      <c r="D10" s="95" t="s">
        <v>32</v>
      </c>
      <c r="E10" s="95" t="s">
        <v>102</v>
      </c>
      <c r="F10" s="91" t="s">
        <v>103</v>
      </c>
      <c r="H10" s="602" t="s">
        <v>104</v>
      </c>
      <c r="I10" s="605">
        <v>43646</v>
      </c>
      <c r="J10" s="606"/>
      <c r="L10" s="605">
        <v>44012</v>
      </c>
      <c r="M10" s="606"/>
      <c r="N10" s="31"/>
      <c r="O10" s="594" t="s">
        <v>8</v>
      </c>
      <c r="P10" s="653"/>
      <c r="R10" s="567" t="s">
        <v>132</v>
      </c>
      <c r="S10" s="567" t="s">
        <v>118</v>
      </c>
      <c r="T10" s="567" t="s">
        <v>119</v>
      </c>
      <c r="U10" s="567" t="s">
        <v>120</v>
      </c>
      <c r="V10" s="567" t="s">
        <v>121</v>
      </c>
      <c r="W10" s="567" t="s">
        <v>122</v>
      </c>
      <c r="X10" s="567" t="s">
        <v>123</v>
      </c>
      <c r="Y10" s="567" t="s">
        <v>124</v>
      </c>
      <c r="Z10" s="567" t="s">
        <v>125</v>
      </c>
      <c r="AA10" s="567" t="s">
        <v>835</v>
      </c>
      <c r="AC10" s="576" t="s">
        <v>112</v>
      </c>
      <c r="AD10" s="33"/>
      <c r="AE10" s="570" t="s">
        <v>105</v>
      </c>
      <c r="AF10" s="49"/>
      <c r="AG10" s="573" t="s">
        <v>106</v>
      </c>
    </row>
    <row r="11" spans="1:33" ht="14.5">
      <c r="B11" s="48"/>
      <c r="C11" s="126" t="s">
        <v>107</v>
      </c>
      <c r="D11" s="94"/>
      <c r="E11" s="94"/>
      <c r="F11" s="92" t="s">
        <v>108</v>
      </c>
      <c r="H11" s="603"/>
      <c r="I11" s="607"/>
      <c r="J11" s="608"/>
      <c r="L11" s="607"/>
      <c r="M11" s="608"/>
      <c r="N11" s="31"/>
      <c r="O11" s="654"/>
      <c r="P11" s="655"/>
      <c r="R11" s="568"/>
      <c r="S11" s="568"/>
      <c r="T11" s="568"/>
      <c r="U11" s="568"/>
      <c r="V11" s="568"/>
      <c r="W11" s="568"/>
      <c r="X11" s="568"/>
      <c r="Y11" s="568"/>
      <c r="Z11" s="568"/>
      <c r="AA11" s="568"/>
      <c r="AC11" s="577"/>
      <c r="AD11" s="33"/>
      <c r="AE11" s="571"/>
      <c r="AF11" s="49"/>
      <c r="AG11" s="574"/>
    </row>
    <row r="12" spans="1:33" ht="15" thickBot="1">
      <c r="B12" s="48"/>
      <c r="C12" s="88"/>
      <c r="D12" s="96"/>
      <c r="E12" s="96"/>
      <c r="F12" s="93"/>
      <c r="H12" s="604"/>
      <c r="I12" s="98"/>
      <c r="J12" s="375" t="s">
        <v>112</v>
      </c>
      <c r="L12" s="98"/>
      <c r="M12" s="375" t="s">
        <v>112</v>
      </c>
      <c r="N12" s="31"/>
      <c r="O12" s="98"/>
      <c r="P12" s="375" t="s">
        <v>112</v>
      </c>
      <c r="R12" s="569"/>
      <c r="S12" s="569"/>
      <c r="T12" s="569"/>
      <c r="U12" s="569"/>
      <c r="V12" s="569"/>
      <c r="W12" s="569"/>
      <c r="X12" s="569"/>
      <c r="Y12" s="569"/>
      <c r="Z12" s="569"/>
      <c r="AA12" s="569"/>
      <c r="AC12" s="578"/>
      <c r="AD12" s="33"/>
      <c r="AE12" s="572"/>
      <c r="AF12" s="50"/>
      <c r="AG12" s="575"/>
    </row>
    <row r="13" spans="1:33" ht="14.5">
      <c r="B13" s="48"/>
      <c r="C13" s="61"/>
      <c r="D13" s="61"/>
      <c r="E13" s="61"/>
      <c r="F13" s="61"/>
      <c r="G13" s="60"/>
      <c r="H13" s="61"/>
      <c r="I13" s="61"/>
      <c r="J13" s="61"/>
      <c r="K13" s="61"/>
      <c r="L13" s="61"/>
      <c r="M13" s="61"/>
      <c r="N13" s="60"/>
      <c r="O13" s="61"/>
      <c r="P13" s="61"/>
      <c r="Q13" s="61"/>
      <c r="R13" s="61"/>
      <c r="S13" s="61"/>
      <c r="T13" s="61"/>
      <c r="U13" s="61"/>
      <c r="V13" s="61"/>
      <c r="W13" s="61"/>
      <c r="X13" s="61"/>
      <c r="Y13" s="61"/>
      <c r="Z13" s="61"/>
      <c r="AB13" s="61"/>
      <c r="AC13" s="61"/>
      <c r="AD13" s="61"/>
      <c r="AE13" s="61"/>
      <c r="AF13" s="61"/>
      <c r="AG13" s="117"/>
    </row>
    <row r="14" spans="1:33" ht="19.5" customHeight="1">
      <c r="B14" s="48"/>
      <c r="C14" s="61"/>
      <c r="D14" s="61"/>
      <c r="E14" s="61"/>
      <c r="F14" s="61"/>
      <c r="G14" s="61"/>
      <c r="H14" s="61"/>
      <c r="I14" s="61"/>
      <c r="J14" s="61"/>
      <c r="K14" s="61"/>
      <c r="L14" s="61"/>
      <c r="M14" s="61"/>
      <c r="N14" s="61"/>
      <c r="O14" s="61"/>
      <c r="P14" s="61"/>
      <c r="Q14" s="61"/>
      <c r="R14" s="61"/>
      <c r="S14" s="61"/>
      <c r="T14" s="61"/>
      <c r="U14" s="61"/>
      <c r="V14" s="61"/>
      <c r="W14" s="61"/>
      <c r="X14" s="61"/>
      <c r="Y14" s="61"/>
      <c r="Z14" s="90"/>
      <c r="AA14" s="539"/>
      <c r="AC14" s="61"/>
      <c r="AD14" s="61"/>
      <c r="AE14" s="61"/>
      <c r="AF14" s="61"/>
      <c r="AG14" s="117"/>
    </row>
    <row r="15" spans="1:33" ht="14.5">
      <c r="B15" s="119">
        <f>IF(C15="","",COUNTIF($C15:C$15,"&lt;&gt;""")-COUNTBLANK($C15:C$15))</f>
        <v>1</v>
      </c>
      <c r="C15" s="555" t="s">
        <v>347</v>
      </c>
      <c r="D15" s="555" t="s">
        <v>348</v>
      </c>
      <c r="E15" s="109" t="s">
        <v>128</v>
      </c>
      <c r="F15" s="54" t="s">
        <v>109</v>
      </c>
      <c r="G15" s="60"/>
      <c r="H15" s="442">
        <f>IF(AND(I15&lt;&gt;"",J15&lt;&gt;"",L15&lt;&gt;"",M15&lt;&gt;"",O15&lt;&gt;"",P15&lt;&gt;"",AG15&lt;&gt;"",R15&lt;&gt;"",S15&lt;&gt;"",T15&lt;&gt;"",U15&lt;&gt;"",V15&lt;&gt;"",W15&lt;&gt;"",X15&lt;&gt;"",Y15&lt;&gt;"",Z15&lt;&gt;"",AA15&lt;&gt;"",AC15&lt;&gt;""),0,1)</f>
        <v>1</v>
      </c>
      <c r="I15" s="74"/>
      <c r="J15" s="113"/>
      <c r="K15" s="60"/>
      <c r="L15" s="74"/>
      <c r="M15" s="113"/>
      <c r="N15" s="60"/>
      <c r="O15" s="74"/>
      <c r="P15" s="113"/>
      <c r="Q15" s="60"/>
      <c r="R15" s="74"/>
      <c r="S15" s="74"/>
      <c r="T15" s="74"/>
      <c r="U15" s="74"/>
      <c r="V15" s="74"/>
      <c r="W15" s="74"/>
      <c r="X15" s="74"/>
      <c r="Y15" s="74"/>
      <c r="Z15" s="74"/>
      <c r="AA15" s="484"/>
      <c r="AC15" s="113"/>
      <c r="AD15" s="61"/>
      <c r="AE15" s="380"/>
      <c r="AF15" s="60"/>
      <c r="AG15" s="74"/>
    </row>
    <row r="16" spans="1:33" ht="14.5">
      <c r="B16" s="119">
        <f>IF(C16="","",COUNTIF($C$15:C16,"&lt;&gt;""")-COUNTBLANK($C$15:C16))</f>
        <v>2</v>
      </c>
      <c r="C16" s="53" t="s">
        <v>349</v>
      </c>
      <c r="D16" s="53" t="s">
        <v>350</v>
      </c>
      <c r="E16" s="109" t="s">
        <v>128</v>
      </c>
      <c r="F16" s="54" t="s">
        <v>109</v>
      </c>
      <c r="G16" s="60"/>
      <c r="H16" s="442">
        <f t="shared" ref="H16:H31" si="0">IF(AND(I16&lt;&gt;"",J16&lt;&gt;"",L16&lt;&gt;"",M16&lt;&gt;"",O16&lt;&gt;"",P16&lt;&gt;"",AG16&lt;&gt;"",R16&lt;&gt;"",S16&lt;&gt;"",T16&lt;&gt;"",U16&lt;&gt;"",V16&lt;&gt;"",W16&lt;&gt;"",X16&lt;&gt;"",Y16&lt;&gt;"",Z16&lt;&gt;"",AA16&lt;&gt;"",AC16&lt;&gt;""),0,1)</f>
        <v>1</v>
      </c>
      <c r="I16" s="74"/>
      <c r="J16" s="174"/>
      <c r="K16" s="171"/>
      <c r="L16" s="74"/>
      <c r="M16" s="174"/>
      <c r="N16" s="171"/>
      <c r="O16" s="194"/>
      <c r="P16" s="174"/>
      <c r="Q16" s="171"/>
      <c r="R16" s="74"/>
      <c r="S16" s="74"/>
      <c r="T16" s="74"/>
      <c r="U16" s="74"/>
      <c r="V16" s="194"/>
      <c r="W16" s="194"/>
      <c r="X16" s="194"/>
      <c r="Y16" s="194"/>
      <c r="Z16" s="194"/>
      <c r="AA16" s="542"/>
      <c r="AC16" s="113"/>
      <c r="AD16" s="61"/>
      <c r="AE16" s="380"/>
      <c r="AF16" s="60"/>
      <c r="AG16" s="74"/>
    </row>
    <row r="17" spans="2:33" ht="14.5">
      <c r="B17" s="119">
        <f>IF(C17="","",COUNTIF($C$15:C17,"&lt;&gt;""")-COUNTBLANK($C$15:C17))</f>
        <v>3</v>
      </c>
      <c r="C17" s="53" t="s">
        <v>351</v>
      </c>
      <c r="D17" s="53" t="s">
        <v>352</v>
      </c>
      <c r="E17" s="109" t="s">
        <v>128</v>
      </c>
      <c r="F17" s="54" t="s">
        <v>109</v>
      </c>
      <c r="G17" s="60"/>
      <c r="H17" s="442">
        <f t="shared" si="0"/>
        <v>1</v>
      </c>
      <c r="I17" s="74"/>
      <c r="J17" s="113"/>
      <c r="K17" s="171"/>
      <c r="L17" s="74"/>
      <c r="M17" s="113"/>
      <c r="N17" s="171"/>
      <c r="O17" s="74"/>
      <c r="P17" s="113"/>
      <c r="Q17" s="171"/>
      <c r="R17" s="74"/>
      <c r="S17" s="74"/>
      <c r="T17" s="74"/>
      <c r="U17" s="74"/>
      <c r="V17" s="74"/>
      <c r="W17" s="74"/>
      <c r="X17" s="74"/>
      <c r="Y17" s="74"/>
      <c r="Z17" s="74"/>
      <c r="AA17" s="484"/>
      <c r="AC17" s="113"/>
      <c r="AD17" s="61"/>
      <c r="AE17" s="380"/>
      <c r="AF17" s="60"/>
      <c r="AG17" s="74"/>
    </row>
    <row r="18" spans="2:33" ht="14.5">
      <c r="B18" s="119">
        <f>IF(C18="","",COUNTIF($C$15:C18,"&lt;&gt;""")-COUNTBLANK($C$15:C18))</f>
        <v>4</v>
      </c>
      <c r="C18" s="53" t="s">
        <v>353</v>
      </c>
      <c r="D18" s="53" t="s">
        <v>354</v>
      </c>
      <c r="E18" s="109" t="s">
        <v>128</v>
      </c>
      <c r="F18" s="54" t="s">
        <v>109</v>
      </c>
      <c r="G18" s="60"/>
      <c r="H18" s="442">
        <f t="shared" si="0"/>
        <v>1</v>
      </c>
      <c r="I18" s="74"/>
      <c r="J18" s="113"/>
      <c r="K18" s="171"/>
      <c r="L18" s="74"/>
      <c r="M18" s="113"/>
      <c r="N18" s="171"/>
      <c r="O18" s="74"/>
      <c r="P18" s="113"/>
      <c r="Q18" s="171"/>
      <c r="R18" s="74"/>
      <c r="S18" s="74"/>
      <c r="T18" s="74"/>
      <c r="U18" s="74"/>
      <c r="V18" s="74"/>
      <c r="W18" s="74"/>
      <c r="X18" s="74"/>
      <c r="Y18" s="74"/>
      <c r="Z18" s="74"/>
      <c r="AA18" s="484"/>
      <c r="AC18" s="113"/>
      <c r="AD18" s="61"/>
      <c r="AE18" s="380"/>
      <c r="AF18" s="60"/>
      <c r="AG18" s="74"/>
    </row>
    <row r="19" spans="2:33" ht="14.5">
      <c r="B19" s="119">
        <f>IF(C19="","",COUNTIF($C$15:C19,"&lt;&gt;""")-COUNTBLANK($C$15:C19))</f>
        <v>5</v>
      </c>
      <c r="C19" s="53" t="s">
        <v>355</v>
      </c>
      <c r="D19" s="53" t="s">
        <v>356</v>
      </c>
      <c r="E19" s="109" t="s">
        <v>128</v>
      </c>
      <c r="F19" s="54" t="s">
        <v>109</v>
      </c>
      <c r="G19" s="60"/>
      <c r="H19" s="442">
        <f t="shared" si="0"/>
        <v>1</v>
      </c>
      <c r="I19" s="74"/>
      <c r="J19" s="113"/>
      <c r="K19" s="171"/>
      <c r="L19" s="74"/>
      <c r="M19" s="113"/>
      <c r="N19" s="171"/>
      <c r="O19" s="74"/>
      <c r="P19" s="113"/>
      <c r="Q19" s="171"/>
      <c r="R19" s="74"/>
      <c r="S19" s="74"/>
      <c r="T19" s="74"/>
      <c r="U19" s="74"/>
      <c r="V19" s="74"/>
      <c r="W19" s="74"/>
      <c r="X19" s="74"/>
      <c r="Y19" s="74"/>
      <c r="Z19" s="74"/>
      <c r="AA19" s="484"/>
      <c r="AC19" s="113"/>
      <c r="AD19" s="61"/>
      <c r="AE19" s="380"/>
      <c r="AF19" s="60"/>
      <c r="AG19" s="74"/>
    </row>
    <row r="20" spans="2:33" ht="14.5">
      <c r="B20" s="119">
        <f>IF(C20="","",COUNTIF($C$15:C20,"&lt;&gt;""")-COUNTBLANK($C$15:C20))</f>
        <v>6</v>
      </c>
      <c r="C20" s="53" t="s">
        <v>357</v>
      </c>
      <c r="D20" s="413" t="s">
        <v>505</v>
      </c>
      <c r="E20" s="109" t="s">
        <v>128</v>
      </c>
      <c r="F20" s="54" t="s">
        <v>109</v>
      </c>
      <c r="G20" s="60"/>
      <c r="H20" s="442">
        <f t="shared" si="0"/>
        <v>1</v>
      </c>
      <c r="I20" s="74"/>
      <c r="J20" s="113"/>
      <c r="K20" s="171"/>
      <c r="L20" s="74"/>
      <c r="M20" s="113"/>
      <c r="N20" s="171"/>
      <c r="O20" s="74"/>
      <c r="P20" s="113"/>
      <c r="Q20" s="171"/>
      <c r="R20" s="74"/>
      <c r="S20" s="74"/>
      <c r="T20" s="74"/>
      <c r="U20" s="74"/>
      <c r="V20" s="74"/>
      <c r="W20" s="74"/>
      <c r="X20" s="74"/>
      <c r="Y20" s="74"/>
      <c r="Z20" s="74"/>
      <c r="AA20" s="484"/>
      <c r="AC20" s="113"/>
      <c r="AD20" s="61"/>
      <c r="AE20" s="380"/>
      <c r="AF20" s="60"/>
      <c r="AG20" s="74"/>
    </row>
    <row r="21" spans="2:33" ht="14.5">
      <c r="B21" s="119">
        <f>IF(C21="","",COUNTIF($C$15:C21,"&lt;&gt;""")-COUNTBLANK($C$15:C21))</f>
        <v>7</v>
      </c>
      <c r="C21" s="53" t="s">
        <v>358</v>
      </c>
      <c r="D21" s="53" t="s">
        <v>359</v>
      </c>
      <c r="E21" s="109" t="s">
        <v>128</v>
      </c>
      <c r="F21" s="54" t="s">
        <v>109</v>
      </c>
      <c r="G21" s="60"/>
      <c r="H21" s="442">
        <f t="shared" si="0"/>
        <v>1</v>
      </c>
      <c r="I21" s="74"/>
      <c r="J21" s="113"/>
      <c r="K21" s="171"/>
      <c r="L21" s="74"/>
      <c r="M21" s="113"/>
      <c r="N21" s="171"/>
      <c r="O21" s="74"/>
      <c r="P21" s="113"/>
      <c r="Q21" s="171"/>
      <c r="R21" s="74"/>
      <c r="S21" s="74"/>
      <c r="T21" s="74"/>
      <c r="U21" s="74"/>
      <c r="V21" s="74"/>
      <c r="W21" s="74"/>
      <c r="X21" s="74"/>
      <c r="Y21" s="74"/>
      <c r="Z21" s="74"/>
      <c r="AA21" s="484"/>
      <c r="AC21" s="113"/>
      <c r="AD21" s="61"/>
      <c r="AE21" s="380"/>
      <c r="AF21" s="60"/>
      <c r="AG21" s="74"/>
    </row>
    <row r="22" spans="2:33" ht="14.5">
      <c r="B22" s="119">
        <f>IF(C22="","",COUNTIF($C$15:C22,"&lt;&gt;""")-COUNTBLANK($C$15:C22))</f>
        <v>8</v>
      </c>
      <c r="C22" s="53" t="s">
        <v>360</v>
      </c>
      <c r="D22" s="383" t="s">
        <v>558</v>
      </c>
      <c r="E22" s="109" t="s">
        <v>128</v>
      </c>
      <c r="F22" s="54" t="s">
        <v>109</v>
      </c>
      <c r="G22" s="60"/>
      <c r="H22" s="442">
        <f t="shared" si="0"/>
        <v>1</v>
      </c>
      <c r="I22" s="74"/>
      <c r="J22" s="113"/>
      <c r="K22" s="171"/>
      <c r="L22" s="74"/>
      <c r="M22" s="113"/>
      <c r="N22" s="171"/>
      <c r="O22" s="74"/>
      <c r="P22" s="113"/>
      <c r="Q22" s="171"/>
      <c r="R22" s="74"/>
      <c r="S22" s="74"/>
      <c r="T22" s="74"/>
      <c r="U22" s="74"/>
      <c r="V22" s="74"/>
      <c r="W22" s="74"/>
      <c r="X22" s="74"/>
      <c r="Y22" s="74"/>
      <c r="Z22" s="74"/>
      <c r="AA22" s="484"/>
      <c r="AC22" s="113"/>
      <c r="AD22" s="61"/>
      <c r="AE22" s="380"/>
      <c r="AF22" s="60"/>
      <c r="AG22" s="74"/>
    </row>
    <row r="23" spans="2:33" ht="14.5">
      <c r="B23" s="119">
        <f>IF(C23="","",COUNTIF($C$15:C23,"&lt;&gt;""")-COUNTBLANK($C$15:C23))</f>
        <v>9</v>
      </c>
      <c r="C23" s="53" t="s">
        <v>361</v>
      </c>
      <c r="D23" s="383" t="s">
        <v>564</v>
      </c>
      <c r="E23" s="109" t="s">
        <v>128</v>
      </c>
      <c r="F23" s="54" t="s">
        <v>109</v>
      </c>
      <c r="G23" s="60"/>
      <c r="H23" s="442">
        <f t="shared" si="0"/>
        <v>1</v>
      </c>
      <c r="I23" s="74"/>
      <c r="J23" s="113"/>
      <c r="K23" s="171"/>
      <c r="L23" s="74"/>
      <c r="M23" s="113"/>
      <c r="N23" s="171"/>
      <c r="O23" s="74"/>
      <c r="P23" s="113"/>
      <c r="Q23" s="171"/>
      <c r="R23" s="74"/>
      <c r="S23" s="74"/>
      <c r="T23" s="74"/>
      <c r="U23" s="74"/>
      <c r="V23" s="74"/>
      <c r="W23" s="74"/>
      <c r="X23" s="74"/>
      <c r="Y23" s="74"/>
      <c r="Z23" s="74"/>
      <c r="AA23" s="484"/>
      <c r="AC23" s="113"/>
      <c r="AD23" s="61"/>
      <c r="AE23" s="380"/>
      <c r="AF23" s="60"/>
      <c r="AG23" s="74"/>
    </row>
    <row r="24" spans="2:33" ht="14.5">
      <c r="B24" s="119">
        <f>IF(C24="","",COUNTIF($C$15:C24,"&lt;&gt;""")-COUNTBLANK($C$15:C24))</f>
        <v>10</v>
      </c>
      <c r="C24" s="53" t="s">
        <v>362</v>
      </c>
      <c r="D24" s="383" t="s">
        <v>571</v>
      </c>
      <c r="E24" s="109" t="s">
        <v>128</v>
      </c>
      <c r="F24" s="54" t="s">
        <v>109</v>
      </c>
      <c r="G24" s="60"/>
      <c r="H24" s="442">
        <f t="shared" si="0"/>
        <v>1</v>
      </c>
      <c r="I24" s="74"/>
      <c r="J24" s="113"/>
      <c r="K24" s="171"/>
      <c r="L24" s="74"/>
      <c r="M24" s="113"/>
      <c r="N24" s="171"/>
      <c r="O24" s="74"/>
      <c r="P24" s="113"/>
      <c r="Q24" s="171"/>
      <c r="R24" s="74"/>
      <c r="S24" s="74"/>
      <c r="T24" s="74"/>
      <c r="U24" s="74"/>
      <c r="V24" s="74"/>
      <c r="W24" s="74"/>
      <c r="X24" s="74"/>
      <c r="Y24" s="74"/>
      <c r="Z24" s="74"/>
      <c r="AA24" s="484"/>
      <c r="AC24" s="113"/>
      <c r="AD24" s="61"/>
      <c r="AE24" s="380"/>
      <c r="AF24" s="60"/>
      <c r="AG24" s="74"/>
    </row>
    <row r="25" spans="2:33" ht="14.5">
      <c r="B25" s="119">
        <f>IF(C25="","",COUNTIF($C$15:C25,"&lt;&gt;""")-COUNTBLANK($C$15:C25))</f>
        <v>11</v>
      </c>
      <c r="C25" s="53" t="s">
        <v>363</v>
      </c>
      <c r="D25" s="383" t="s">
        <v>572</v>
      </c>
      <c r="E25" s="109" t="s">
        <v>128</v>
      </c>
      <c r="F25" s="54" t="s">
        <v>109</v>
      </c>
      <c r="G25" s="60"/>
      <c r="H25" s="442">
        <f t="shared" si="0"/>
        <v>1</v>
      </c>
      <c r="I25" s="74"/>
      <c r="J25" s="113"/>
      <c r="K25" s="171"/>
      <c r="L25" s="74"/>
      <c r="M25" s="113"/>
      <c r="N25" s="171"/>
      <c r="O25" s="74"/>
      <c r="P25" s="113"/>
      <c r="Q25" s="171"/>
      <c r="R25" s="74"/>
      <c r="S25" s="74"/>
      <c r="T25" s="74"/>
      <c r="U25" s="74"/>
      <c r="V25" s="74"/>
      <c r="W25" s="74"/>
      <c r="X25" s="74"/>
      <c r="Y25" s="74"/>
      <c r="Z25" s="74"/>
      <c r="AA25" s="484"/>
      <c r="AC25" s="113"/>
      <c r="AD25" s="61"/>
      <c r="AE25" s="380"/>
      <c r="AF25" s="60"/>
      <c r="AG25" s="74"/>
    </row>
    <row r="26" spans="2:33" ht="14.5">
      <c r="B26" s="119">
        <f>IF(C26="","",COUNTIF($C$15:C26,"&lt;&gt;""")-COUNTBLANK($C$15:C26))</f>
        <v>12</v>
      </c>
      <c r="C26" s="53" t="s">
        <v>364</v>
      </c>
      <c r="D26" s="383" t="s">
        <v>565</v>
      </c>
      <c r="E26" s="109" t="s">
        <v>128</v>
      </c>
      <c r="F26" s="54" t="s">
        <v>109</v>
      </c>
      <c r="G26" s="60"/>
      <c r="H26" s="442">
        <f t="shared" si="0"/>
        <v>1</v>
      </c>
      <c r="I26" s="74"/>
      <c r="J26" s="113"/>
      <c r="K26" s="171"/>
      <c r="L26" s="74"/>
      <c r="M26" s="113"/>
      <c r="N26" s="171"/>
      <c r="O26" s="74"/>
      <c r="P26" s="113"/>
      <c r="Q26" s="171"/>
      <c r="R26" s="74"/>
      <c r="S26" s="74"/>
      <c r="T26" s="74"/>
      <c r="U26" s="74"/>
      <c r="V26" s="74"/>
      <c r="W26" s="74"/>
      <c r="X26" s="74"/>
      <c r="Y26" s="74"/>
      <c r="Z26" s="74"/>
      <c r="AA26" s="484"/>
      <c r="AC26" s="113"/>
      <c r="AD26" s="61"/>
      <c r="AE26" s="380"/>
      <c r="AF26" s="60"/>
      <c r="AG26" s="74"/>
    </row>
    <row r="27" spans="2:33" ht="14.5">
      <c r="B27" s="119">
        <f>IF(C27="","",COUNTIF($C$15:C27,"&lt;&gt;""")-COUNTBLANK($C$15:C27))</f>
        <v>13</v>
      </c>
      <c r="C27" s="53" t="s">
        <v>365</v>
      </c>
      <c r="D27" s="383" t="s">
        <v>573</v>
      </c>
      <c r="E27" s="109" t="s">
        <v>128</v>
      </c>
      <c r="F27" s="54" t="s">
        <v>109</v>
      </c>
      <c r="G27" s="60"/>
      <c r="H27" s="442">
        <f t="shared" si="0"/>
        <v>1</v>
      </c>
      <c r="I27" s="74"/>
      <c r="J27" s="113"/>
      <c r="K27" s="171"/>
      <c r="L27" s="74"/>
      <c r="M27" s="113"/>
      <c r="N27" s="171"/>
      <c r="O27" s="74"/>
      <c r="P27" s="113"/>
      <c r="Q27" s="171"/>
      <c r="R27" s="74"/>
      <c r="S27" s="74"/>
      <c r="T27" s="74"/>
      <c r="U27" s="74"/>
      <c r="V27" s="74"/>
      <c r="W27" s="74"/>
      <c r="X27" s="74"/>
      <c r="Y27" s="74"/>
      <c r="Z27" s="74"/>
      <c r="AA27" s="484"/>
      <c r="AC27" s="113"/>
      <c r="AD27" s="61"/>
      <c r="AE27" s="380"/>
      <c r="AF27" s="60"/>
      <c r="AG27" s="74"/>
    </row>
    <row r="28" spans="2:33" ht="14.5">
      <c r="B28" s="119">
        <f>IF(C28="","",COUNTIF($C$15:C28,"&lt;&gt;""")-COUNTBLANK($C$15:C28))</f>
        <v>14</v>
      </c>
      <c r="C28" s="53" t="s">
        <v>366</v>
      </c>
      <c r="D28" s="383" t="s">
        <v>367</v>
      </c>
      <c r="E28" s="109" t="s">
        <v>128</v>
      </c>
      <c r="F28" s="54" t="s">
        <v>109</v>
      </c>
      <c r="G28" s="60"/>
      <c r="H28" s="442">
        <f t="shared" si="0"/>
        <v>1</v>
      </c>
      <c r="I28" s="74"/>
      <c r="J28" s="113"/>
      <c r="K28" s="171"/>
      <c r="L28" s="74"/>
      <c r="M28" s="113"/>
      <c r="N28" s="171"/>
      <c r="O28" s="74"/>
      <c r="P28" s="113"/>
      <c r="Q28" s="171"/>
      <c r="R28" s="74"/>
      <c r="S28" s="74"/>
      <c r="T28" s="74"/>
      <c r="U28" s="74"/>
      <c r="V28" s="74"/>
      <c r="W28" s="74"/>
      <c r="X28" s="74"/>
      <c r="Y28" s="74"/>
      <c r="Z28" s="74"/>
      <c r="AA28" s="484"/>
      <c r="AC28" s="113"/>
      <c r="AD28" s="61"/>
      <c r="AE28" s="380"/>
      <c r="AF28" s="60"/>
      <c r="AG28" s="74"/>
    </row>
    <row r="29" spans="2:33" ht="14.5">
      <c r="B29" s="119">
        <f>IF(C29="","",COUNTIF($C$15:C29,"&lt;&gt;""")-COUNTBLANK($C$15:C29))</f>
        <v>15</v>
      </c>
      <c r="C29" s="53" t="s">
        <v>368</v>
      </c>
      <c r="D29" s="383" t="s">
        <v>369</v>
      </c>
      <c r="E29" s="109" t="s">
        <v>128</v>
      </c>
      <c r="F29" s="54" t="s">
        <v>109</v>
      </c>
      <c r="G29" s="60"/>
      <c r="H29" s="442">
        <f t="shared" si="0"/>
        <v>1</v>
      </c>
      <c r="I29" s="74"/>
      <c r="J29" s="113"/>
      <c r="K29" s="171"/>
      <c r="L29" s="74"/>
      <c r="M29" s="113"/>
      <c r="N29" s="171"/>
      <c r="O29" s="74"/>
      <c r="P29" s="113"/>
      <c r="Q29" s="171"/>
      <c r="R29" s="74"/>
      <c r="S29" s="74"/>
      <c r="T29" s="74"/>
      <c r="U29" s="74"/>
      <c r="V29" s="74"/>
      <c r="W29" s="74"/>
      <c r="X29" s="74"/>
      <c r="Y29" s="74"/>
      <c r="Z29" s="74"/>
      <c r="AA29" s="484"/>
      <c r="AC29" s="113"/>
      <c r="AD29" s="61"/>
      <c r="AE29" s="380"/>
      <c r="AF29" s="60"/>
      <c r="AG29" s="74"/>
    </row>
    <row r="30" spans="2:33" ht="14.5">
      <c r="B30" s="119">
        <f>IF(C30="","",COUNTIF($C$15:C30,"&lt;&gt;""")-COUNTBLANK($C$15:C30))</f>
        <v>16</v>
      </c>
      <c r="C30" s="53" t="s">
        <v>370</v>
      </c>
      <c r="D30" s="100" t="s">
        <v>574</v>
      </c>
      <c r="E30" s="109" t="s">
        <v>128</v>
      </c>
      <c r="F30" s="54" t="s">
        <v>109</v>
      </c>
      <c r="G30" s="60"/>
      <c r="H30" s="442">
        <f t="shared" si="0"/>
        <v>1</v>
      </c>
      <c r="I30" s="74"/>
      <c r="J30" s="113"/>
      <c r="K30" s="171"/>
      <c r="L30" s="74"/>
      <c r="M30" s="113"/>
      <c r="N30" s="171"/>
      <c r="O30" s="74"/>
      <c r="P30" s="113"/>
      <c r="Q30" s="171"/>
      <c r="R30" s="74"/>
      <c r="S30" s="74"/>
      <c r="T30" s="74"/>
      <c r="U30" s="74"/>
      <c r="V30" s="74"/>
      <c r="W30" s="74"/>
      <c r="X30" s="74"/>
      <c r="Y30" s="74"/>
      <c r="Z30" s="74"/>
      <c r="AA30" s="484"/>
      <c r="AC30" s="113"/>
      <c r="AD30" s="61"/>
      <c r="AE30" s="380"/>
      <c r="AF30" s="60"/>
      <c r="AG30" s="74"/>
    </row>
    <row r="31" spans="2:33" ht="14.5">
      <c r="B31" s="119">
        <f>IF(C31="","",COUNTIF($C$15:C31,"&lt;&gt;""")-COUNTBLANK($C$15:C31))</f>
        <v>17</v>
      </c>
      <c r="C31" s="53" t="s">
        <v>371</v>
      </c>
      <c r="D31" s="53" t="s">
        <v>372</v>
      </c>
      <c r="E31" s="109" t="s">
        <v>128</v>
      </c>
      <c r="F31" s="54" t="s">
        <v>114</v>
      </c>
      <c r="G31" s="60"/>
      <c r="H31" s="442">
        <f t="shared" si="0"/>
        <v>1</v>
      </c>
      <c r="I31" s="354">
        <f>SUM(I15:I30)</f>
        <v>0</v>
      </c>
      <c r="J31" s="113"/>
      <c r="K31" s="171"/>
      <c r="L31" s="354">
        <f>SUM(L15:L30)</f>
        <v>0</v>
      </c>
      <c r="M31" s="113"/>
      <c r="N31" s="171"/>
      <c r="O31" s="354">
        <f>SUM(O15:O30)</f>
        <v>0</v>
      </c>
      <c r="P31" s="113"/>
      <c r="Q31" s="171"/>
      <c r="R31" s="354">
        <f t="shared" ref="R31:Z31" si="1">SUM(R15:R30)</f>
        <v>0</v>
      </c>
      <c r="S31" s="354">
        <f t="shared" si="1"/>
        <v>0</v>
      </c>
      <c r="T31" s="354">
        <f t="shared" si="1"/>
        <v>0</v>
      </c>
      <c r="U31" s="354">
        <f t="shared" si="1"/>
        <v>0</v>
      </c>
      <c r="V31" s="354">
        <f>SUM(V15:V30)</f>
        <v>0</v>
      </c>
      <c r="W31" s="354">
        <f t="shared" si="1"/>
        <v>0</v>
      </c>
      <c r="X31" s="354">
        <f t="shared" si="1"/>
        <v>0</v>
      </c>
      <c r="Y31" s="354">
        <f t="shared" si="1"/>
        <v>0</v>
      </c>
      <c r="Z31" s="354">
        <f t="shared" si="1"/>
        <v>0</v>
      </c>
      <c r="AA31" s="504">
        <f>SUM(AA15:AA30)</f>
        <v>0</v>
      </c>
      <c r="AC31" s="113"/>
      <c r="AD31" s="61"/>
      <c r="AE31" s="380"/>
      <c r="AF31" s="60"/>
      <c r="AG31" s="74"/>
    </row>
    <row r="32" spans="2:33" ht="14.5">
      <c r="B32" s="48"/>
      <c r="C32" s="61"/>
      <c r="D32" s="61"/>
      <c r="E32" s="61"/>
      <c r="F32" s="61"/>
      <c r="G32" s="60"/>
      <c r="H32" s="61"/>
      <c r="I32" s="170"/>
      <c r="J32" s="170"/>
      <c r="K32" s="170"/>
      <c r="L32" s="170"/>
      <c r="M32" s="170"/>
      <c r="N32" s="171"/>
      <c r="O32" s="60"/>
      <c r="P32" s="61"/>
      <c r="Q32" s="61"/>
      <c r="R32" s="61"/>
      <c r="S32" s="196"/>
      <c r="T32" s="61"/>
      <c r="U32" s="61"/>
      <c r="V32" s="61"/>
      <c r="W32" s="61"/>
      <c r="X32" s="61"/>
      <c r="Y32" s="61"/>
      <c r="Z32" s="61"/>
      <c r="AB32" s="61"/>
      <c r="AC32" s="61"/>
      <c r="AD32" s="61"/>
      <c r="AE32" s="61"/>
      <c r="AF32" s="61"/>
      <c r="AG32" s="117"/>
    </row>
    <row r="33" spans="1:33" ht="14.5">
      <c r="B33" s="48"/>
      <c r="C33" s="61"/>
      <c r="D33" s="61"/>
      <c r="E33" s="61"/>
      <c r="F33" s="61"/>
      <c r="G33" s="60"/>
      <c r="H33" s="61"/>
      <c r="I33" s="61"/>
      <c r="J33" s="61"/>
      <c r="K33" s="61"/>
      <c r="L33" s="61"/>
      <c r="M33" s="61"/>
      <c r="N33" s="60"/>
      <c r="O33" s="60"/>
      <c r="P33" s="61"/>
      <c r="Q33" s="61"/>
      <c r="R33" s="61"/>
      <c r="S33" s="196"/>
      <c r="T33" s="61"/>
      <c r="U33" s="61"/>
      <c r="V33" s="61"/>
      <c r="W33" s="61"/>
      <c r="X33" s="61"/>
      <c r="Y33" s="61"/>
      <c r="Z33" s="61"/>
      <c r="AB33" s="61"/>
      <c r="AC33" s="61"/>
      <c r="AD33" s="61"/>
      <c r="AE33" s="61"/>
      <c r="AF33" s="61"/>
      <c r="AG33" s="117"/>
    </row>
    <row r="34" spans="1:33" ht="14.5">
      <c r="B34" s="48"/>
      <c r="C34" s="61" t="s">
        <v>110</v>
      </c>
      <c r="D34" s="61"/>
      <c r="E34" s="61"/>
      <c r="F34" s="61"/>
      <c r="G34" s="60"/>
      <c r="H34" s="61"/>
      <c r="I34" s="61"/>
      <c r="J34" s="61"/>
      <c r="K34" s="61"/>
      <c r="L34" s="61"/>
      <c r="M34" s="61"/>
      <c r="N34" s="60"/>
      <c r="O34" s="60"/>
      <c r="P34" s="61"/>
      <c r="Q34" s="61"/>
      <c r="R34" s="61"/>
      <c r="S34" s="196"/>
      <c r="T34" s="61"/>
      <c r="U34" s="61"/>
      <c r="V34" s="61"/>
      <c r="W34" s="61"/>
      <c r="X34" s="61"/>
      <c r="Y34" s="61"/>
      <c r="Z34" s="61"/>
      <c r="AB34" s="61"/>
      <c r="AC34" s="61"/>
      <c r="AD34" s="61"/>
      <c r="AE34" s="61"/>
      <c r="AF34" s="61"/>
      <c r="AG34" s="117"/>
    </row>
    <row r="35" spans="1:33" ht="14.5">
      <c r="B35" s="48"/>
      <c r="C35" s="636"/>
      <c r="D35" s="636"/>
      <c r="E35" s="636"/>
      <c r="F35" s="636"/>
      <c r="G35" s="60"/>
      <c r="H35" s="61"/>
      <c r="I35" s="61"/>
      <c r="J35" s="61"/>
      <c r="K35" s="61"/>
      <c r="L35" s="61"/>
      <c r="M35" s="61"/>
      <c r="N35" s="60"/>
      <c r="O35" s="60"/>
      <c r="P35" s="61"/>
      <c r="Q35" s="61"/>
      <c r="R35" s="61"/>
      <c r="S35" s="196"/>
      <c r="T35" s="61"/>
      <c r="U35" s="61"/>
      <c r="V35" s="61"/>
      <c r="W35" s="61"/>
      <c r="X35" s="61"/>
      <c r="Y35" s="61"/>
      <c r="Z35" s="61"/>
      <c r="AB35" s="61"/>
      <c r="AC35" s="61"/>
      <c r="AD35" s="61"/>
      <c r="AE35" s="61"/>
      <c r="AF35" s="61"/>
      <c r="AG35" s="117"/>
    </row>
    <row r="36" spans="1:33" ht="14.5">
      <c r="B36" s="48"/>
      <c r="C36" s="636"/>
      <c r="D36" s="636"/>
      <c r="E36" s="636"/>
      <c r="F36" s="636"/>
      <c r="G36" s="60"/>
      <c r="H36" s="61"/>
      <c r="I36" s="61"/>
      <c r="J36" s="61"/>
      <c r="K36" s="61"/>
      <c r="L36" s="61"/>
      <c r="M36" s="61"/>
      <c r="N36" s="60"/>
      <c r="O36" s="60"/>
      <c r="P36" s="61"/>
      <c r="Q36" s="61"/>
      <c r="R36" s="61"/>
      <c r="S36" s="196"/>
      <c r="T36" s="61"/>
      <c r="U36" s="61"/>
      <c r="V36" s="61"/>
      <c r="W36" s="61"/>
      <c r="X36" s="61"/>
      <c r="Y36" s="61"/>
      <c r="Z36" s="61"/>
      <c r="AB36" s="61"/>
      <c r="AC36" s="61"/>
      <c r="AD36" s="61"/>
      <c r="AE36" s="61"/>
      <c r="AF36" s="61"/>
      <c r="AG36" s="117"/>
    </row>
    <row r="37" spans="1:33" ht="14.5">
      <c r="B37" s="48"/>
      <c r="C37" s="636"/>
      <c r="D37" s="636"/>
      <c r="E37" s="636"/>
      <c r="F37" s="636"/>
      <c r="G37" s="60"/>
      <c r="H37" s="61"/>
      <c r="I37" s="61"/>
      <c r="J37" s="61"/>
      <c r="K37" s="61"/>
      <c r="L37" s="61"/>
      <c r="M37" s="61"/>
      <c r="N37" s="60"/>
      <c r="O37" s="60"/>
      <c r="P37" s="61"/>
      <c r="Q37" s="61"/>
      <c r="R37" s="61"/>
      <c r="S37" s="196"/>
      <c r="T37" s="61"/>
      <c r="U37" s="61"/>
      <c r="V37" s="61"/>
      <c r="W37" s="61"/>
      <c r="X37" s="61"/>
      <c r="Y37" s="61"/>
      <c r="Z37" s="61"/>
      <c r="AB37" s="61"/>
      <c r="AC37" s="61"/>
      <c r="AD37" s="61"/>
      <c r="AE37" s="61"/>
      <c r="AF37" s="61"/>
      <c r="AG37" s="117"/>
    </row>
    <row r="38" spans="1:33" ht="14.5">
      <c r="B38" s="48"/>
      <c r="C38" s="636"/>
      <c r="D38" s="636"/>
      <c r="E38" s="636"/>
      <c r="F38" s="636"/>
      <c r="G38" s="60"/>
      <c r="H38" s="61"/>
      <c r="I38" s="61"/>
      <c r="J38" s="61"/>
      <c r="K38" s="61"/>
      <c r="L38" s="61"/>
      <c r="M38" s="61"/>
      <c r="N38" s="60"/>
      <c r="O38" s="60"/>
      <c r="P38" s="61"/>
      <c r="Q38" s="61"/>
      <c r="R38" s="61"/>
      <c r="S38" s="196"/>
      <c r="T38" s="61"/>
      <c r="U38" s="61"/>
      <c r="V38" s="61"/>
      <c r="W38" s="61"/>
      <c r="X38" s="61"/>
      <c r="Y38" s="61"/>
      <c r="Z38" s="61"/>
      <c r="AB38" s="61"/>
      <c r="AC38" s="61"/>
      <c r="AD38" s="61"/>
      <c r="AE38" s="61"/>
      <c r="AF38" s="61"/>
      <c r="AG38" s="117"/>
    </row>
    <row r="39" spans="1:33" ht="14.5">
      <c r="B39" s="48"/>
      <c r="C39" s="636"/>
      <c r="D39" s="636"/>
      <c r="E39" s="636"/>
      <c r="F39" s="636"/>
      <c r="G39" s="60"/>
      <c r="H39" s="61"/>
      <c r="I39" s="61"/>
      <c r="J39" s="61"/>
      <c r="K39" s="61"/>
      <c r="L39" s="61"/>
      <c r="M39" s="61"/>
      <c r="N39" s="60"/>
      <c r="O39" s="60"/>
      <c r="P39" s="61"/>
      <c r="Q39" s="61"/>
      <c r="R39" s="61"/>
      <c r="S39" s="196"/>
      <c r="T39" s="61"/>
      <c r="U39" s="61"/>
      <c r="V39" s="61"/>
      <c r="W39" s="61"/>
      <c r="X39" s="61"/>
      <c r="Y39" s="61"/>
      <c r="Z39" s="61"/>
      <c r="AB39" s="61"/>
      <c r="AC39" s="61"/>
      <c r="AD39" s="61"/>
      <c r="AE39" s="61"/>
      <c r="AF39" s="61"/>
      <c r="AG39" s="117"/>
    </row>
    <row r="40" spans="1:33" ht="14.5">
      <c r="B40" s="48"/>
      <c r="C40" s="61"/>
      <c r="D40" s="61"/>
      <c r="E40" s="61"/>
      <c r="F40" s="61"/>
      <c r="G40" s="60"/>
      <c r="H40" s="61"/>
      <c r="I40" s="61"/>
      <c r="J40" s="61"/>
      <c r="K40" s="61"/>
      <c r="L40" s="61"/>
      <c r="M40" s="61"/>
      <c r="N40" s="60"/>
      <c r="O40" s="60"/>
      <c r="P40" s="61"/>
      <c r="Q40" s="61"/>
      <c r="R40" s="61"/>
      <c r="S40" s="196"/>
      <c r="T40" s="61"/>
      <c r="U40" s="61"/>
      <c r="V40" s="61"/>
      <c r="W40" s="61"/>
      <c r="X40" s="61"/>
      <c r="Y40" s="61"/>
      <c r="Z40" s="61"/>
      <c r="AB40" s="61"/>
      <c r="AC40" s="61"/>
      <c r="AD40" s="61"/>
      <c r="AE40" s="61"/>
      <c r="AF40" s="61"/>
      <c r="AG40" s="117"/>
    </row>
    <row r="41" spans="1:33" ht="14.5">
      <c r="B41" s="48"/>
      <c r="C41" s="61"/>
      <c r="D41" s="197"/>
      <c r="E41" s="197"/>
      <c r="F41" s="197"/>
      <c r="G41" s="60"/>
      <c r="H41" s="61"/>
      <c r="I41" s="61"/>
      <c r="J41" s="61"/>
      <c r="K41" s="61"/>
      <c r="L41" s="61"/>
      <c r="M41" s="61"/>
      <c r="N41" s="60"/>
      <c r="O41" s="61"/>
      <c r="P41" s="61"/>
      <c r="Q41" s="61"/>
      <c r="R41" s="61"/>
      <c r="S41" s="196"/>
      <c r="T41" s="61"/>
      <c r="U41" s="61"/>
      <c r="V41" s="61"/>
      <c r="W41" s="61"/>
      <c r="X41" s="61"/>
      <c r="Y41" s="61"/>
      <c r="Z41" s="61"/>
      <c r="AB41" s="61"/>
      <c r="AC41" s="61"/>
      <c r="AD41" s="61"/>
      <c r="AE41" s="61"/>
      <c r="AF41" s="61"/>
      <c r="AG41" s="117"/>
    </row>
    <row r="42" spans="1:33" ht="14.5">
      <c r="B42" s="198" t="s">
        <v>111</v>
      </c>
      <c r="C42" s="175"/>
      <c r="D42" s="175"/>
      <c r="E42" s="175"/>
      <c r="F42" s="175"/>
      <c r="G42" s="175"/>
      <c r="H42" s="175"/>
      <c r="I42" s="175"/>
      <c r="J42" s="175"/>
      <c r="K42" s="175"/>
      <c r="L42" s="175"/>
      <c r="M42" s="175"/>
      <c r="N42" s="175"/>
      <c r="O42" s="175"/>
      <c r="P42" s="175"/>
      <c r="Q42" s="175"/>
      <c r="R42" s="175"/>
      <c r="S42" s="175"/>
      <c r="T42" s="175"/>
      <c r="U42" s="175"/>
      <c r="V42" s="175"/>
      <c r="W42" s="175"/>
      <c r="X42" s="175"/>
      <c r="Y42" s="175"/>
      <c r="Z42" s="175"/>
      <c r="AA42" s="543"/>
      <c r="AB42" s="175"/>
      <c r="AC42" s="175"/>
      <c r="AD42" s="175"/>
      <c r="AE42" s="175"/>
      <c r="AF42" s="175"/>
      <c r="AG42" s="175"/>
    </row>
    <row r="43" spans="1:33" ht="14.5" hidden="1">
      <c r="A43"/>
      <c r="B43"/>
      <c r="C43"/>
      <c r="D43"/>
      <c r="E43"/>
      <c r="F43"/>
      <c r="G43"/>
      <c r="H43"/>
      <c r="I43"/>
      <c r="J43"/>
      <c r="K43"/>
      <c r="L43"/>
      <c r="M43"/>
      <c r="N43"/>
      <c r="O43"/>
      <c r="P43"/>
      <c r="Q43"/>
      <c r="R43"/>
      <c r="S43"/>
      <c r="T43"/>
      <c r="U43"/>
      <c r="V43"/>
      <c r="W43"/>
      <c r="X43"/>
      <c r="Y43"/>
      <c r="Z43"/>
      <c r="AA43" s="533"/>
      <c r="AB43"/>
      <c r="AC43"/>
      <c r="AD43"/>
      <c r="AE43"/>
      <c r="AF43"/>
      <c r="AG43"/>
    </row>
    <row r="44" spans="1:33" ht="0" hidden="1" customHeight="1">
      <c r="A44"/>
      <c r="B44"/>
      <c r="C44"/>
      <c r="D44"/>
      <c r="E44"/>
      <c r="F44"/>
      <c r="G44"/>
      <c r="H44"/>
      <c r="I44"/>
      <c r="J44"/>
      <c r="K44"/>
      <c r="L44"/>
      <c r="M44"/>
      <c r="N44"/>
      <c r="O44"/>
      <c r="P44"/>
      <c r="Q44"/>
      <c r="R44"/>
      <c r="S44"/>
      <c r="T44"/>
      <c r="U44"/>
      <c r="V44"/>
      <c r="W44"/>
      <c r="X44"/>
      <c r="Y44"/>
      <c r="Z44"/>
      <c r="AA44" s="533"/>
      <c r="AB44"/>
      <c r="AC44"/>
      <c r="AD44"/>
      <c r="AE44"/>
      <c r="AF44"/>
      <c r="AG44"/>
    </row>
    <row r="45" spans="1:33" ht="14.9" hidden="1" customHeight="1">
      <c r="A45"/>
      <c r="B45"/>
      <c r="C45"/>
      <c r="D45"/>
      <c r="E45"/>
      <c r="F45"/>
      <c r="G45"/>
      <c r="H45"/>
      <c r="I45"/>
      <c r="J45"/>
      <c r="K45"/>
      <c r="L45"/>
      <c r="M45"/>
      <c r="N45"/>
      <c r="O45"/>
      <c r="P45"/>
      <c r="Q45"/>
      <c r="R45"/>
      <c r="S45"/>
      <c r="T45"/>
      <c r="U45"/>
      <c r="V45"/>
      <c r="W45"/>
      <c r="X45"/>
      <c r="Y45"/>
      <c r="Z45"/>
      <c r="AA45" s="533"/>
      <c r="AB45"/>
      <c r="AC45"/>
      <c r="AD45"/>
      <c r="AE45"/>
      <c r="AF45"/>
      <c r="AG45"/>
    </row>
    <row r="46" spans="1:33" ht="15" hidden="1" customHeight="1">
      <c r="A46"/>
      <c r="B46"/>
      <c r="C46"/>
      <c r="D46"/>
      <c r="E46"/>
      <c r="F46"/>
      <c r="G46"/>
      <c r="H46"/>
      <c r="I46"/>
      <c r="J46"/>
      <c r="K46"/>
      <c r="L46"/>
      <c r="M46"/>
      <c r="N46"/>
      <c r="O46"/>
      <c r="P46"/>
      <c r="Q46"/>
      <c r="R46"/>
      <c r="S46"/>
      <c r="T46"/>
      <c r="U46"/>
      <c r="V46"/>
      <c r="W46"/>
      <c r="X46"/>
      <c r="Y46"/>
      <c r="Z46"/>
      <c r="AA46" s="533"/>
      <c r="AB46"/>
      <c r="AC46"/>
      <c r="AD46"/>
      <c r="AE46"/>
      <c r="AF46"/>
      <c r="AG46"/>
    </row>
    <row r="47" spans="1:33" ht="15" hidden="1" customHeight="1">
      <c r="A47"/>
      <c r="B47"/>
      <c r="C47"/>
      <c r="D47"/>
      <c r="E47"/>
      <c r="F47"/>
      <c r="G47"/>
      <c r="H47"/>
      <c r="I47"/>
      <c r="J47"/>
      <c r="K47"/>
      <c r="L47"/>
      <c r="M47"/>
      <c r="N47"/>
      <c r="O47"/>
      <c r="P47"/>
      <c r="Q47"/>
      <c r="R47"/>
      <c r="S47"/>
      <c r="T47"/>
      <c r="U47"/>
      <c r="V47"/>
      <c r="W47"/>
      <c r="X47"/>
      <c r="Y47"/>
      <c r="Z47"/>
      <c r="AA47" s="533"/>
      <c r="AB47"/>
      <c r="AC47"/>
      <c r="AD47"/>
      <c r="AE47"/>
      <c r="AF47"/>
      <c r="AG47"/>
    </row>
    <row r="48" spans="1:33" ht="15" hidden="1" customHeight="1">
      <c r="A48"/>
      <c r="B48"/>
      <c r="C48"/>
      <c r="D48"/>
      <c r="E48"/>
      <c r="F48"/>
      <c r="G48"/>
      <c r="H48"/>
      <c r="I48"/>
      <c r="J48"/>
      <c r="K48"/>
      <c r="L48"/>
      <c r="M48"/>
      <c r="N48"/>
      <c r="O48"/>
      <c r="P48"/>
      <c r="Q48"/>
      <c r="R48"/>
      <c r="S48"/>
      <c r="T48"/>
      <c r="U48"/>
      <c r="V48"/>
      <c r="W48"/>
      <c r="X48"/>
      <c r="Y48"/>
      <c r="Z48"/>
      <c r="AA48" s="533"/>
      <c r="AB48"/>
      <c r="AC48"/>
      <c r="AD48"/>
      <c r="AE48"/>
      <c r="AF48"/>
      <c r="AG48"/>
    </row>
    <row r="49" spans="1:33" ht="15" hidden="1" customHeight="1">
      <c r="A49"/>
      <c r="B49"/>
      <c r="C49"/>
      <c r="D49"/>
      <c r="E49"/>
      <c r="F49"/>
      <c r="G49"/>
      <c r="H49"/>
      <c r="I49"/>
      <c r="J49"/>
      <c r="K49"/>
      <c r="L49"/>
      <c r="M49"/>
      <c r="N49"/>
      <c r="O49"/>
      <c r="P49"/>
      <c r="Q49"/>
      <c r="R49"/>
      <c r="S49"/>
      <c r="T49"/>
      <c r="U49"/>
      <c r="V49"/>
      <c r="W49"/>
      <c r="X49"/>
      <c r="Y49"/>
      <c r="Z49"/>
      <c r="AA49" s="533"/>
      <c r="AB49"/>
      <c r="AC49"/>
      <c r="AD49"/>
      <c r="AE49"/>
      <c r="AF49"/>
      <c r="AG49"/>
    </row>
    <row r="50" spans="1:33" ht="15" hidden="1" customHeight="1">
      <c r="A50"/>
      <c r="B50"/>
      <c r="C50"/>
      <c r="D50"/>
      <c r="E50"/>
      <c r="F50"/>
      <c r="G50"/>
      <c r="H50"/>
      <c r="I50"/>
      <c r="J50"/>
      <c r="K50"/>
      <c r="L50"/>
      <c r="M50"/>
      <c r="N50"/>
      <c r="O50"/>
      <c r="P50"/>
      <c r="Q50"/>
      <c r="R50"/>
      <c r="S50"/>
      <c r="T50"/>
      <c r="U50"/>
      <c r="V50"/>
      <c r="W50"/>
      <c r="X50"/>
      <c r="Y50"/>
      <c r="Z50"/>
      <c r="AA50" s="533"/>
      <c r="AB50"/>
      <c r="AC50"/>
      <c r="AD50"/>
      <c r="AE50"/>
      <c r="AF50"/>
      <c r="AG50"/>
    </row>
    <row r="51" spans="1:33" ht="15" hidden="1" customHeight="1">
      <c r="A51"/>
      <c r="B51"/>
      <c r="C51"/>
      <c r="D51"/>
      <c r="E51"/>
      <c r="F51"/>
      <c r="G51"/>
      <c r="H51"/>
      <c r="I51"/>
      <c r="J51"/>
      <c r="K51"/>
      <c r="L51"/>
      <c r="M51"/>
      <c r="N51"/>
      <c r="O51"/>
      <c r="P51"/>
      <c r="Q51"/>
      <c r="R51"/>
      <c r="S51"/>
      <c r="T51"/>
      <c r="U51"/>
      <c r="V51"/>
      <c r="W51"/>
      <c r="X51"/>
      <c r="Y51"/>
      <c r="Z51"/>
      <c r="AA51" s="533"/>
      <c r="AB51"/>
      <c r="AC51"/>
      <c r="AD51"/>
      <c r="AE51"/>
      <c r="AF51"/>
      <c r="AG51"/>
    </row>
    <row r="52" spans="1:33" ht="15" hidden="1" customHeight="1">
      <c r="A52"/>
      <c r="B52"/>
      <c r="C52"/>
      <c r="D52"/>
      <c r="E52"/>
      <c r="F52"/>
      <c r="G52"/>
      <c r="H52"/>
      <c r="I52"/>
      <c r="J52"/>
      <c r="K52"/>
      <c r="L52"/>
      <c r="M52"/>
      <c r="N52"/>
      <c r="O52"/>
      <c r="P52"/>
      <c r="Q52"/>
      <c r="R52"/>
      <c r="S52"/>
      <c r="T52"/>
      <c r="U52"/>
      <c r="V52"/>
      <c r="W52"/>
      <c r="X52"/>
      <c r="Y52"/>
      <c r="Z52"/>
      <c r="AA52" s="533"/>
      <c r="AB52"/>
      <c r="AC52"/>
      <c r="AD52"/>
      <c r="AE52"/>
      <c r="AF52"/>
      <c r="AG52"/>
    </row>
    <row r="53" spans="1:33" ht="15" hidden="1" customHeight="1">
      <c r="A53"/>
      <c r="B53"/>
      <c r="C53"/>
      <c r="D53"/>
      <c r="E53"/>
      <c r="F53"/>
      <c r="G53"/>
      <c r="H53"/>
      <c r="I53"/>
      <c r="J53"/>
      <c r="K53"/>
      <c r="L53"/>
      <c r="M53"/>
      <c r="N53"/>
      <c r="O53"/>
      <c r="P53"/>
      <c r="Q53"/>
      <c r="R53"/>
      <c r="S53"/>
      <c r="T53"/>
      <c r="U53"/>
      <c r="V53"/>
      <c r="W53"/>
      <c r="X53"/>
      <c r="Y53"/>
      <c r="Z53"/>
      <c r="AA53" s="533"/>
      <c r="AB53"/>
      <c r="AC53"/>
      <c r="AD53"/>
      <c r="AE53"/>
      <c r="AF53"/>
      <c r="AG53"/>
    </row>
    <row r="54" spans="1:33" ht="15" hidden="1" customHeight="1">
      <c r="A54"/>
      <c r="B54"/>
      <c r="C54"/>
      <c r="D54"/>
      <c r="E54"/>
      <c r="F54"/>
      <c r="G54"/>
      <c r="H54"/>
      <c r="I54"/>
      <c r="J54"/>
      <c r="K54"/>
      <c r="L54"/>
      <c r="M54"/>
      <c r="N54"/>
      <c r="O54"/>
      <c r="P54"/>
      <c r="Q54"/>
      <c r="R54"/>
      <c r="S54"/>
      <c r="T54"/>
      <c r="U54"/>
      <c r="V54"/>
      <c r="W54"/>
      <c r="X54"/>
      <c r="Y54"/>
      <c r="Z54"/>
      <c r="AA54" s="533"/>
      <c r="AB54"/>
      <c r="AC54"/>
      <c r="AD54"/>
      <c r="AE54"/>
      <c r="AF54"/>
      <c r="AG54"/>
    </row>
    <row r="55" spans="1:33" ht="15" hidden="1" customHeight="1">
      <c r="A55"/>
      <c r="B55"/>
      <c r="C55"/>
      <c r="D55"/>
      <c r="E55"/>
      <c r="F55"/>
      <c r="G55"/>
      <c r="H55"/>
      <c r="I55"/>
      <c r="J55"/>
      <c r="K55"/>
      <c r="L55"/>
      <c r="M55"/>
      <c r="N55"/>
      <c r="O55"/>
      <c r="P55"/>
      <c r="Q55"/>
      <c r="R55"/>
      <c r="S55"/>
      <c r="T55"/>
      <c r="U55"/>
      <c r="V55"/>
      <c r="W55"/>
      <c r="X55"/>
      <c r="Y55"/>
      <c r="Z55"/>
      <c r="AA55" s="533"/>
      <c r="AB55"/>
      <c r="AC55"/>
      <c r="AD55"/>
      <c r="AE55"/>
      <c r="AF55"/>
      <c r="AG55"/>
    </row>
    <row r="56" spans="1:33" ht="15" hidden="1" customHeight="1">
      <c r="A56"/>
      <c r="B56"/>
      <c r="C56"/>
      <c r="D56"/>
      <c r="E56"/>
      <c r="F56"/>
      <c r="G56"/>
      <c r="H56"/>
      <c r="I56"/>
      <c r="J56"/>
      <c r="K56"/>
      <c r="L56"/>
      <c r="M56"/>
      <c r="N56"/>
      <c r="O56"/>
      <c r="P56"/>
      <c r="Q56"/>
      <c r="R56"/>
      <c r="S56"/>
      <c r="T56"/>
      <c r="U56"/>
      <c r="V56"/>
      <c r="W56"/>
      <c r="X56"/>
      <c r="Y56"/>
      <c r="Z56"/>
      <c r="AA56" s="533"/>
      <c r="AB56"/>
      <c r="AC56"/>
      <c r="AD56"/>
      <c r="AE56"/>
      <c r="AF56"/>
      <c r="AG56"/>
    </row>
    <row r="57" spans="1:33" ht="15" hidden="1" customHeight="1">
      <c r="A57"/>
      <c r="B57"/>
      <c r="C57"/>
      <c r="D57"/>
      <c r="E57"/>
      <c r="F57"/>
      <c r="G57"/>
      <c r="H57"/>
      <c r="I57"/>
      <c r="J57"/>
      <c r="K57"/>
      <c r="L57"/>
      <c r="M57"/>
      <c r="N57"/>
      <c r="O57"/>
      <c r="P57"/>
      <c r="Q57"/>
      <c r="R57"/>
      <c r="S57"/>
      <c r="T57"/>
      <c r="U57"/>
      <c r="V57"/>
      <c r="W57"/>
      <c r="X57"/>
      <c r="Y57"/>
      <c r="Z57"/>
      <c r="AA57" s="533"/>
      <c r="AB57"/>
      <c r="AC57"/>
      <c r="AD57"/>
      <c r="AE57"/>
      <c r="AF57"/>
      <c r="AG57"/>
    </row>
    <row r="58" spans="1:33" ht="15" hidden="1" customHeight="1">
      <c r="A58"/>
      <c r="B58"/>
      <c r="C58"/>
      <c r="D58"/>
      <c r="E58"/>
      <c r="F58"/>
      <c r="G58"/>
      <c r="H58"/>
      <c r="I58"/>
      <c r="J58"/>
      <c r="K58"/>
      <c r="L58"/>
      <c r="M58"/>
      <c r="N58"/>
      <c r="O58"/>
      <c r="P58"/>
      <c r="Q58"/>
      <c r="R58"/>
      <c r="S58"/>
      <c r="T58"/>
      <c r="U58"/>
      <c r="V58"/>
      <c r="W58"/>
      <c r="X58"/>
      <c r="Y58"/>
      <c r="Z58"/>
      <c r="AA58" s="533"/>
      <c r="AB58"/>
      <c r="AC58"/>
      <c r="AD58"/>
      <c r="AE58"/>
      <c r="AF58"/>
      <c r="AG58"/>
    </row>
    <row r="59" spans="1:33" ht="15" hidden="1" customHeight="1">
      <c r="A59"/>
      <c r="B59"/>
      <c r="C59"/>
      <c r="D59"/>
      <c r="E59"/>
      <c r="F59"/>
      <c r="G59"/>
      <c r="H59"/>
      <c r="I59"/>
      <c r="J59"/>
      <c r="K59"/>
      <c r="L59"/>
      <c r="M59"/>
      <c r="N59"/>
      <c r="O59"/>
      <c r="P59"/>
      <c r="Q59"/>
      <c r="R59"/>
      <c r="S59"/>
      <c r="T59"/>
      <c r="U59"/>
      <c r="V59"/>
      <c r="W59"/>
      <c r="X59"/>
      <c r="Y59"/>
      <c r="Z59"/>
      <c r="AA59" s="533"/>
      <c r="AB59"/>
      <c r="AC59"/>
      <c r="AD59"/>
      <c r="AE59"/>
      <c r="AF59"/>
      <c r="AG59"/>
    </row>
    <row r="60" spans="1:33" ht="15" hidden="1" customHeight="1">
      <c r="A60"/>
      <c r="B60"/>
      <c r="C60"/>
      <c r="D60"/>
      <c r="E60"/>
      <c r="F60"/>
      <c r="G60"/>
      <c r="H60"/>
      <c r="I60"/>
      <c r="J60"/>
      <c r="K60"/>
      <c r="L60"/>
      <c r="M60"/>
      <c r="N60"/>
      <c r="O60"/>
      <c r="P60"/>
      <c r="Q60"/>
      <c r="R60"/>
      <c r="S60"/>
      <c r="T60"/>
      <c r="U60"/>
      <c r="V60"/>
      <c r="W60"/>
      <c r="X60"/>
      <c r="Y60"/>
      <c r="Z60"/>
      <c r="AA60" s="533"/>
      <c r="AB60"/>
      <c r="AC60"/>
      <c r="AD60"/>
      <c r="AE60"/>
      <c r="AF60"/>
      <c r="AG60"/>
    </row>
    <row r="61" spans="1:33" ht="15" hidden="1" customHeight="1">
      <c r="A61"/>
      <c r="B61"/>
      <c r="C61"/>
      <c r="D61"/>
      <c r="E61"/>
      <c r="F61"/>
      <c r="G61"/>
      <c r="H61"/>
      <c r="I61"/>
      <c r="J61"/>
      <c r="K61"/>
      <c r="L61"/>
      <c r="M61"/>
      <c r="N61"/>
      <c r="O61"/>
      <c r="P61"/>
      <c r="Q61"/>
      <c r="R61"/>
      <c r="S61"/>
      <c r="T61"/>
      <c r="U61"/>
      <c r="V61"/>
      <c r="W61"/>
      <c r="X61"/>
      <c r="Y61"/>
      <c r="Z61"/>
      <c r="AA61" s="533"/>
      <c r="AB61"/>
      <c r="AC61"/>
      <c r="AD61"/>
      <c r="AE61"/>
      <c r="AF61"/>
      <c r="AG61"/>
    </row>
    <row r="62" spans="1:33" ht="15" hidden="1" customHeight="1">
      <c r="A62"/>
      <c r="B62"/>
      <c r="C62"/>
      <c r="D62"/>
      <c r="E62"/>
      <c r="F62"/>
      <c r="G62"/>
      <c r="H62"/>
      <c r="I62"/>
      <c r="J62"/>
      <c r="K62"/>
      <c r="L62"/>
      <c r="M62"/>
      <c r="N62"/>
      <c r="O62"/>
      <c r="P62"/>
      <c r="Q62"/>
      <c r="R62"/>
      <c r="S62"/>
      <c r="T62"/>
      <c r="U62"/>
      <c r="V62"/>
      <c r="W62"/>
      <c r="X62"/>
      <c r="Y62"/>
      <c r="Z62"/>
      <c r="AA62" s="533"/>
      <c r="AB62"/>
      <c r="AC62"/>
      <c r="AD62"/>
      <c r="AE62"/>
      <c r="AF62"/>
      <c r="AG62"/>
    </row>
    <row r="63" spans="1:33" ht="15" hidden="1" customHeight="1">
      <c r="A63"/>
      <c r="B63"/>
      <c r="C63"/>
      <c r="D63"/>
      <c r="E63"/>
      <c r="F63"/>
      <c r="G63"/>
      <c r="H63"/>
      <c r="I63"/>
      <c r="J63"/>
      <c r="K63"/>
      <c r="L63"/>
      <c r="M63"/>
      <c r="N63"/>
      <c r="O63"/>
      <c r="P63"/>
      <c r="Q63"/>
      <c r="R63"/>
      <c r="S63"/>
      <c r="T63"/>
      <c r="U63"/>
      <c r="V63"/>
      <c r="W63"/>
      <c r="X63"/>
      <c r="Y63"/>
      <c r="Z63"/>
      <c r="AA63" s="533"/>
      <c r="AB63"/>
      <c r="AC63"/>
      <c r="AD63"/>
      <c r="AE63"/>
      <c r="AF63"/>
      <c r="AG63"/>
    </row>
    <row r="64" spans="1:33" ht="15" hidden="1" customHeight="1">
      <c r="A64"/>
      <c r="B64"/>
      <c r="C64"/>
      <c r="D64"/>
      <c r="E64"/>
      <c r="F64"/>
      <c r="G64"/>
      <c r="H64"/>
      <c r="I64"/>
      <c r="J64"/>
      <c r="K64"/>
      <c r="L64"/>
      <c r="M64"/>
      <c r="N64"/>
      <c r="O64"/>
      <c r="P64"/>
      <c r="Q64"/>
      <c r="R64"/>
      <c r="S64"/>
      <c r="T64"/>
      <c r="U64"/>
      <c r="V64"/>
      <c r="W64"/>
      <c r="X64"/>
      <c r="Y64"/>
      <c r="Z64"/>
      <c r="AA64" s="533"/>
      <c r="AB64"/>
      <c r="AC64"/>
      <c r="AD64"/>
      <c r="AE64"/>
      <c r="AF64"/>
      <c r="AG64"/>
    </row>
    <row r="65" spans="1:33" ht="15" hidden="1" customHeight="1">
      <c r="A65"/>
      <c r="B65"/>
      <c r="C65"/>
      <c r="D65"/>
      <c r="E65"/>
      <c r="F65"/>
      <c r="G65"/>
      <c r="H65"/>
      <c r="I65"/>
      <c r="J65"/>
      <c r="K65"/>
      <c r="L65"/>
      <c r="M65"/>
      <c r="N65"/>
      <c r="O65"/>
      <c r="P65"/>
      <c r="Q65"/>
      <c r="R65"/>
      <c r="S65"/>
      <c r="T65"/>
      <c r="U65"/>
      <c r="V65"/>
      <c r="W65"/>
      <c r="X65"/>
      <c r="Y65"/>
      <c r="Z65"/>
      <c r="AA65" s="533"/>
      <c r="AB65"/>
      <c r="AC65"/>
      <c r="AD65"/>
      <c r="AE65"/>
      <c r="AF65"/>
      <c r="AG65"/>
    </row>
    <row r="66" spans="1:33" ht="15" hidden="1" customHeight="1">
      <c r="A66"/>
      <c r="B66"/>
      <c r="C66"/>
      <c r="D66"/>
      <c r="E66"/>
      <c r="F66"/>
      <c r="G66"/>
      <c r="H66"/>
      <c r="I66"/>
      <c r="J66"/>
      <c r="K66"/>
      <c r="L66"/>
      <c r="M66"/>
      <c r="N66"/>
      <c r="O66"/>
      <c r="P66"/>
      <c r="Q66"/>
      <c r="R66"/>
      <c r="S66"/>
      <c r="T66"/>
      <c r="U66"/>
      <c r="V66"/>
      <c r="W66"/>
      <c r="X66"/>
      <c r="Y66"/>
      <c r="Z66"/>
      <c r="AA66" s="533"/>
      <c r="AB66"/>
      <c r="AC66"/>
      <c r="AD66"/>
      <c r="AE66"/>
      <c r="AF66"/>
      <c r="AG66"/>
    </row>
    <row r="67" spans="1:33" ht="15" hidden="1" customHeight="1">
      <c r="A67"/>
      <c r="B67"/>
      <c r="C67"/>
      <c r="D67"/>
      <c r="E67"/>
      <c r="F67"/>
      <c r="G67"/>
      <c r="H67"/>
      <c r="I67"/>
      <c r="J67"/>
      <c r="K67"/>
      <c r="L67"/>
      <c r="M67"/>
      <c r="N67"/>
      <c r="O67"/>
      <c r="P67"/>
      <c r="Q67"/>
      <c r="R67"/>
      <c r="S67"/>
      <c r="T67"/>
      <c r="U67"/>
      <c r="V67"/>
      <c r="W67"/>
      <c r="X67"/>
      <c r="Y67"/>
      <c r="Z67"/>
      <c r="AA67" s="533"/>
      <c r="AB67"/>
      <c r="AC67"/>
      <c r="AD67"/>
      <c r="AE67"/>
      <c r="AF67"/>
      <c r="AG67"/>
    </row>
    <row r="68" spans="1:33" ht="15" hidden="1" customHeight="1">
      <c r="A68"/>
      <c r="B68"/>
      <c r="C68"/>
      <c r="D68"/>
      <c r="E68"/>
      <c r="F68"/>
      <c r="G68"/>
      <c r="H68"/>
      <c r="I68"/>
      <c r="J68"/>
      <c r="K68"/>
      <c r="L68"/>
      <c r="M68"/>
      <c r="N68"/>
      <c r="O68"/>
      <c r="P68"/>
      <c r="Q68"/>
      <c r="R68"/>
      <c r="S68"/>
      <c r="T68"/>
      <c r="U68"/>
      <c r="V68"/>
      <c r="W68"/>
      <c r="X68"/>
      <c r="Y68"/>
      <c r="Z68"/>
      <c r="AA68" s="533"/>
      <c r="AB68"/>
      <c r="AC68"/>
      <c r="AD68"/>
      <c r="AE68"/>
      <c r="AF68"/>
      <c r="AG68"/>
    </row>
    <row r="69" spans="1:33" ht="15" hidden="1" customHeight="1">
      <c r="A69"/>
      <c r="B69"/>
      <c r="C69"/>
      <c r="D69"/>
      <c r="E69"/>
      <c r="F69"/>
      <c r="G69"/>
      <c r="H69"/>
      <c r="I69"/>
      <c r="J69"/>
      <c r="K69"/>
      <c r="L69"/>
      <c r="M69"/>
      <c r="N69"/>
      <c r="O69"/>
      <c r="P69"/>
      <c r="Q69"/>
      <c r="R69"/>
      <c r="S69"/>
      <c r="T69"/>
      <c r="U69"/>
      <c r="V69"/>
      <c r="W69"/>
      <c r="X69"/>
      <c r="Y69"/>
      <c r="Z69"/>
      <c r="AA69" s="533"/>
      <c r="AB69"/>
      <c r="AC69"/>
      <c r="AD69"/>
      <c r="AE69"/>
      <c r="AF69"/>
      <c r="AG69"/>
    </row>
    <row r="70" spans="1:33" ht="15" hidden="1" customHeight="1">
      <c r="A70"/>
      <c r="B70"/>
      <c r="C70"/>
      <c r="D70"/>
      <c r="E70"/>
      <c r="F70"/>
      <c r="G70"/>
      <c r="H70"/>
      <c r="I70"/>
      <c r="J70"/>
      <c r="K70"/>
      <c r="L70"/>
      <c r="M70"/>
      <c r="N70"/>
      <c r="O70"/>
      <c r="P70"/>
      <c r="Q70"/>
      <c r="R70"/>
      <c r="S70"/>
      <c r="T70"/>
      <c r="U70"/>
      <c r="V70"/>
      <c r="W70"/>
      <c r="X70"/>
      <c r="Y70"/>
      <c r="Z70"/>
      <c r="AA70" s="533"/>
      <c r="AB70"/>
      <c r="AC70"/>
      <c r="AD70"/>
      <c r="AE70"/>
      <c r="AF70"/>
      <c r="AG70"/>
    </row>
    <row r="71" spans="1:33" ht="15" hidden="1" customHeight="1">
      <c r="A71"/>
      <c r="B71"/>
      <c r="C71"/>
      <c r="D71"/>
      <c r="E71"/>
      <c r="F71"/>
      <c r="G71"/>
      <c r="H71"/>
      <c r="I71"/>
      <c r="J71"/>
      <c r="K71"/>
      <c r="L71"/>
      <c r="M71"/>
      <c r="N71"/>
      <c r="O71"/>
      <c r="P71"/>
      <c r="Q71"/>
      <c r="R71"/>
      <c r="S71"/>
      <c r="T71"/>
      <c r="U71"/>
      <c r="V71"/>
      <c r="W71"/>
      <c r="X71"/>
      <c r="Y71"/>
      <c r="Z71"/>
      <c r="AA71" s="533"/>
      <c r="AB71"/>
      <c r="AC71"/>
      <c r="AD71"/>
      <c r="AE71"/>
      <c r="AF71"/>
      <c r="AG71"/>
    </row>
    <row r="72" spans="1:33" ht="15" hidden="1" customHeight="1">
      <c r="A72"/>
      <c r="B72"/>
      <c r="C72"/>
      <c r="D72"/>
      <c r="E72"/>
      <c r="F72"/>
      <c r="G72"/>
      <c r="H72"/>
      <c r="I72"/>
      <c r="J72"/>
      <c r="K72"/>
      <c r="L72"/>
      <c r="M72"/>
      <c r="N72"/>
      <c r="O72"/>
      <c r="P72"/>
      <c r="Q72"/>
      <c r="R72"/>
      <c r="S72"/>
      <c r="T72"/>
      <c r="U72"/>
      <c r="V72"/>
      <c r="W72"/>
      <c r="X72"/>
      <c r="Y72"/>
      <c r="Z72"/>
      <c r="AA72" s="533"/>
      <c r="AB72"/>
      <c r="AC72"/>
      <c r="AD72"/>
      <c r="AE72"/>
      <c r="AF72"/>
      <c r="AG72"/>
    </row>
  </sheetData>
  <mergeCells count="18">
    <mergeCell ref="AG10:AG12"/>
    <mergeCell ref="I10:J11"/>
    <mergeCell ref="L10:M11"/>
    <mergeCell ref="O10:P11"/>
    <mergeCell ref="R10:R12"/>
    <mergeCell ref="S10:S12"/>
    <mergeCell ref="AC10:AC12"/>
    <mergeCell ref="W10:W12"/>
    <mergeCell ref="X10:X12"/>
    <mergeCell ref="Y10:Y12"/>
    <mergeCell ref="T10:T12"/>
    <mergeCell ref="U10:U12"/>
    <mergeCell ref="V10:V12"/>
    <mergeCell ref="C35:F39"/>
    <mergeCell ref="Z10:Z12"/>
    <mergeCell ref="H10:H12"/>
    <mergeCell ref="AE10:AE12"/>
    <mergeCell ref="AA10:AA12"/>
  </mergeCells>
  <conditionalFormatting sqref="H3">
    <cfRule type="cellIs" dxfId="81" priority="33" stopIfTrue="1" operator="greaterThan">
      <formula>0</formula>
    </cfRule>
    <cfRule type="cellIs" dxfId="80" priority="34" stopIfTrue="1" operator="lessThan">
      <formula>1</formula>
    </cfRule>
  </conditionalFormatting>
  <conditionalFormatting sqref="H16:H31">
    <cfRule type="cellIs" dxfId="79" priority="3" stopIfTrue="1" operator="greaterThan">
      <formula>0</formula>
    </cfRule>
    <cfRule type="cellIs" dxfId="78" priority="4" stopIfTrue="1" operator="lessThan">
      <formula>1</formula>
    </cfRule>
  </conditionalFormatting>
  <conditionalFormatting sqref="H15:H31">
    <cfRule type="cellIs" dxfId="77" priority="1" stopIfTrue="1" operator="greaterThan">
      <formula>0</formula>
    </cfRule>
    <cfRule type="cellIs" dxfId="76" priority="2" stopIfTrue="1" operator="lessThan">
      <formula>1</formula>
    </cfRule>
  </conditionalFormatting>
  <dataValidations count="1">
    <dataValidation type="list" allowBlank="1" showInputMessage="1" showErrorMessage="1" sqref="AC15:AC31 J15:J31 M15:M31 P15:P31" xr:uid="{A5EF71A2-6B43-437C-A34E-91970AF8467C}">
      <formula1>Confidence_grade</formula1>
    </dataValidation>
  </dataValidations>
  <pageMargins left="0.23622047244094491" right="0.23622047244094491" top="0.74803149606299213" bottom="0.74803149606299213" header="0.31496062992125984" footer="0.31496062992125984"/>
  <pageSetup paperSize="9" scale="67" fitToWidth="4" orientation="landscape" r:id="rId1"/>
  <headerFooter>
    <oddHeader>&amp;LDepartment of Internal Affairs - Three Waters Reform Programme - Request for Information Template Workbook I</oddHeader>
    <oddFooter>&amp;LPage &amp;P</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B76DCA-D202-404E-9906-9A8E3F2E93D1}">
  <sheetPr>
    <tabColor rgb="FF55EBF7"/>
    <pageSetUpPr fitToPage="1"/>
  </sheetPr>
  <dimension ref="A1:XEG72"/>
  <sheetViews>
    <sheetView showGridLines="0" zoomScale="80" zoomScaleNormal="80" workbookViewId="0">
      <pane xSplit="8" ySplit="12" topLeftCell="I13" activePane="bottomRight" state="frozen"/>
      <selection activeCell="F20" sqref="F20"/>
      <selection pane="topRight" activeCell="F20" sqref="F20"/>
      <selection pane="bottomLeft" activeCell="F20" sqref="F20"/>
      <selection pane="bottomRight" activeCell="F20" sqref="F20"/>
    </sheetView>
  </sheetViews>
  <sheetFormatPr defaultColWidth="0" defaultRowHeight="0" customHeight="1" zeroHeight="1"/>
  <cols>
    <col min="1" max="1" width="2.453125" style="418" customWidth="1"/>
    <col min="2" max="2" width="6.453125" style="418" customWidth="1"/>
    <col min="3" max="3" width="17.08984375" style="418" customWidth="1"/>
    <col min="4" max="4" width="56.6328125" style="418" customWidth="1"/>
    <col min="5" max="5" width="9.453125" style="418" customWidth="1"/>
    <col min="6" max="6" width="8.54296875" style="418" customWidth="1"/>
    <col min="7" max="7" width="8.54296875" style="419" customWidth="1"/>
    <col min="8" max="8" width="19" style="66" bestFit="1" customWidth="1"/>
    <col min="9" max="9" width="13.54296875" style="418" customWidth="1"/>
    <col min="10" max="11" width="5.54296875" style="418" customWidth="1"/>
    <col min="12" max="12" width="13.54296875" style="418" customWidth="1"/>
    <col min="13" max="13" width="5.54296875" style="418" customWidth="1"/>
    <col min="14" max="14" width="5.54296875" style="419" customWidth="1"/>
    <col min="15" max="15" width="13.54296875" style="418" customWidth="1"/>
    <col min="16" max="17" width="5.54296875" style="418" customWidth="1"/>
    <col min="18" max="18" width="16.54296875" style="419" customWidth="1"/>
    <col min="19" max="19" width="16.54296875" style="104" customWidth="1"/>
    <col min="20" max="26" width="16.54296875" style="418" customWidth="1"/>
    <col min="27" max="27" width="16.54296875" style="32" customWidth="1"/>
    <col min="28" max="30" width="5.54296875" style="418" customWidth="1"/>
    <col min="31" max="31" width="15.453125" style="418" customWidth="1"/>
    <col min="32" max="32" width="5.54296875" style="418" customWidth="1"/>
    <col min="33" max="33" width="49.453125" style="418" customWidth="1"/>
    <col min="34" max="35" width="5.54296875" hidden="1"/>
    <col min="36" max="16350" width="9.453125" hidden="1"/>
    <col min="16362" max="16384" width="9.453125" hidden="1"/>
  </cols>
  <sheetData>
    <row r="1" spans="1:33" ht="28.4" customHeight="1">
      <c r="B1" s="382" t="str">
        <f>'Key information'!$B$6</f>
        <v>Three Waters Reform Programme: Request for Information Workbook I</v>
      </c>
      <c r="C1" s="421"/>
      <c r="D1" s="421"/>
      <c r="E1" s="186"/>
      <c r="F1" s="186"/>
      <c r="G1" s="186"/>
      <c r="H1" s="384"/>
      <c r="I1" s="186"/>
      <c r="J1" s="186"/>
      <c r="K1" s="186"/>
      <c r="L1" s="186"/>
      <c r="M1" s="186"/>
      <c r="N1" s="186"/>
      <c r="O1" s="186"/>
      <c r="P1" s="186"/>
      <c r="Q1" s="186"/>
      <c r="R1" s="186"/>
      <c r="S1" s="186"/>
      <c r="T1" s="186"/>
      <c r="U1" s="186"/>
      <c r="V1" s="186"/>
      <c r="W1" s="186"/>
      <c r="X1" s="186"/>
      <c r="Y1" s="186"/>
      <c r="Z1" s="186"/>
      <c r="AA1" s="536"/>
      <c r="AB1" s="186"/>
      <c r="AC1" s="186"/>
      <c r="AD1" s="186"/>
      <c r="AE1" s="186"/>
      <c r="AF1" s="186"/>
      <c r="AG1" s="187"/>
    </row>
    <row r="2" spans="1:33" ht="20">
      <c r="B2" s="37"/>
      <c r="C2" s="163"/>
      <c r="D2" s="116"/>
      <c r="E2" s="430"/>
      <c r="F2" s="430"/>
      <c r="G2" s="430"/>
      <c r="H2" s="430"/>
      <c r="I2" s="430"/>
      <c r="J2" s="430"/>
      <c r="K2" s="430"/>
      <c r="L2" s="430"/>
      <c r="M2" s="430"/>
      <c r="N2" s="430"/>
      <c r="O2" s="430"/>
      <c r="P2" s="430"/>
      <c r="Q2" s="430"/>
      <c r="R2" s="430"/>
      <c r="S2" s="430"/>
      <c r="T2" s="430"/>
      <c r="U2" s="430"/>
      <c r="V2" s="430"/>
      <c r="W2" s="430"/>
      <c r="X2" s="430"/>
      <c r="Y2" s="430"/>
      <c r="Z2" s="430"/>
      <c r="AB2" s="430"/>
      <c r="AC2" s="430"/>
      <c r="AD2" s="430"/>
      <c r="AE2" s="430"/>
      <c r="AF2" s="430"/>
      <c r="AG2" s="117"/>
    </row>
    <row r="3" spans="1:33" ht="14.5">
      <c r="A3" s="422"/>
      <c r="B3" s="320" t="s">
        <v>495</v>
      </c>
      <c r="C3" s="166"/>
      <c r="D3" s="321">
        <f>'Key information'!$E$8</f>
        <v>0</v>
      </c>
      <c r="E3" s="166"/>
      <c r="F3" s="118"/>
      <c r="G3" s="338" t="s">
        <v>100</v>
      </c>
      <c r="H3" s="441">
        <f>SUM(H15:H31)</f>
        <v>17</v>
      </c>
      <c r="I3" s="118"/>
      <c r="J3" s="118"/>
      <c r="K3" s="118"/>
      <c r="L3" s="118"/>
      <c r="M3" s="118"/>
      <c r="N3" s="429"/>
      <c r="O3" s="189"/>
      <c r="P3" s="430"/>
      <c r="Q3" s="430"/>
      <c r="R3" s="430"/>
      <c r="S3" s="73"/>
      <c r="T3" s="166"/>
      <c r="U3" s="166"/>
      <c r="V3" s="166"/>
      <c r="W3" s="166"/>
      <c r="X3" s="166"/>
      <c r="Y3" s="166"/>
      <c r="Z3" s="166"/>
      <c r="AA3" s="369"/>
      <c r="AB3" s="166"/>
      <c r="AC3" s="166"/>
      <c r="AD3" s="166"/>
      <c r="AE3" s="166"/>
      <c r="AF3" s="166"/>
      <c r="AG3" s="167"/>
    </row>
    <row r="4" spans="1:33" ht="14.5">
      <c r="B4" s="448"/>
      <c r="C4" s="190"/>
      <c r="D4" s="191"/>
      <c r="E4" s="439"/>
      <c r="F4" s="439"/>
      <c r="G4" s="439"/>
      <c r="H4" s="439"/>
      <c r="I4" s="439"/>
      <c r="J4" s="439"/>
      <c r="K4" s="439"/>
      <c r="L4" s="439"/>
      <c r="M4" s="439"/>
      <c r="N4" s="42"/>
      <c r="O4" s="43"/>
      <c r="P4" s="43"/>
      <c r="Q4" s="43"/>
      <c r="R4" s="43"/>
      <c r="S4" s="193"/>
      <c r="T4" s="42"/>
      <c r="U4" s="42"/>
      <c r="V4" s="42"/>
      <c r="W4" s="42"/>
      <c r="X4" s="42"/>
      <c r="Y4" s="42"/>
      <c r="Z4" s="42"/>
      <c r="AA4" s="537"/>
      <c r="AB4" s="42"/>
      <c r="AC4" s="42"/>
      <c r="AD4" s="42"/>
      <c r="AE4" s="42"/>
      <c r="AF4" s="42"/>
      <c r="AG4" s="168"/>
    </row>
    <row r="5" spans="1:33" ht="14.5">
      <c r="C5" s="32"/>
      <c r="H5" s="419"/>
      <c r="S5" s="457"/>
      <c r="T5" s="419"/>
    </row>
    <row r="6" spans="1:33" ht="15" thickBot="1">
      <c r="B6" s="44"/>
      <c r="C6" s="45"/>
      <c r="D6" s="423"/>
      <c r="E6" s="423"/>
      <c r="F6" s="423"/>
      <c r="G6" s="423"/>
      <c r="H6" s="423"/>
      <c r="I6" s="423"/>
      <c r="J6" s="423"/>
      <c r="K6" s="423"/>
      <c r="L6" s="423"/>
      <c r="M6" s="423"/>
      <c r="N6" s="47"/>
      <c r="O6" s="423"/>
      <c r="P6" s="423"/>
      <c r="Q6" s="47"/>
      <c r="R6" s="47"/>
      <c r="S6" s="105"/>
      <c r="T6" s="423"/>
      <c r="U6" s="423"/>
      <c r="V6" s="423"/>
      <c r="W6" s="423"/>
      <c r="X6" s="423"/>
      <c r="Y6" s="423"/>
      <c r="Z6" s="423"/>
      <c r="AA6" s="146"/>
      <c r="AB6" s="423"/>
      <c r="AC6" s="423"/>
      <c r="AD6" s="423"/>
      <c r="AE6" s="423"/>
      <c r="AF6" s="423"/>
      <c r="AG6" s="131"/>
    </row>
    <row r="7" spans="1:33" ht="14.5">
      <c r="B7" s="48"/>
      <c r="C7" s="86" t="s">
        <v>722</v>
      </c>
      <c r="D7" s="87"/>
      <c r="E7" s="430"/>
      <c r="F7" s="430"/>
      <c r="G7" s="429"/>
      <c r="H7" s="430"/>
      <c r="I7" s="430"/>
      <c r="J7" s="430"/>
      <c r="K7" s="430"/>
      <c r="L7" s="430"/>
      <c r="M7" s="430"/>
      <c r="N7" s="429"/>
      <c r="O7" s="430"/>
      <c r="P7" s="430"/>
      <c r="Q7" s="419"/>
      <c r="R7" s="429"/>
      <c r="S7" s="124"/>
      <c r="T7" s="430"/>
      <c r="U7" s="430"/>
      <c r="V7" s="430"/>
      <c r="W7" s="430"/>
      <c r="X7" s="430"/>
      <c r="Y7" s="430"/>
      <c r="Z7" s="430"/>
      <c r="AB7" s="430"/>
      <c r="AC7" s="430"/>
      <c r="AD7" s="430"/>
      <c r="AE7" s="430"/>
      <c r="AF7" s="430"/>
      <c r="AG7" s="117"/>
    </row>
    <row r="8" spans="1:33" ht="15" thickBot="1">
      <c r="B8" s="48"/>
      <c r="C8" s="88" t="s">
        <v>691</v>
      </c>
      <c r="D8" s="89"/>
      <c r="E8" s="430"/>
      <c r="F8" s="430"/>
      <c r="G8" s="429"/>
      <c r="H8" s="430"/>
      <c r="I8" s="430"/>
      <c r="J8" s="430"/>
      <c r="K8" s="430"/>
      <c r="L8" s="430"/>
      <c r="M8" s="430"/>
      <c r="N8" s="429"/>
      <c r="O8" s="430"/>
      <c r="P8" s="430"/>
      <c r="Q8" s="419"/>
      <c r="R8" s="429"/>
      <c r="S8" s="124"/>
      <c r="T8" s="430"/>
      <c r="U8" s="430"/>
      <c r="V8" s="430"/>
      <c r="W8" s="430"/>
      <c r="X8" s="430"/>
      <c r="Y8" s="430"/>
      <c r="Z8" s="430"/>
      <c r="AB8" s="430"/>
      <c r="AC8" s="430"/>
      <c r="AD8" s="430"/>
      <c r="AE8" s="430"/>
      <c r="AF8" s="430"/>
      <c r="AG8" s="117"/>
    </row>
    <row r="9" spans="1:33" ht="17.5" thickBot="1">
      <c r="B9" s="48"/>
      <c r="C9" s="430"/>
      <c r="D9" s="430"/>
      <c r="E9" s="430"/>
      <c r="F9" s="430"/>
      <c r="G9" s="429"/>
      <c r="H9" s="430"/>
      <c r="I9" s="430"/>
      <c r="J9" s="430"/>
      <c r="K9" s="430"/>
      <c r="L9" s="430"/>
      <c r="M9" s="430"/>
      <c r="N9" s="429"/>
      <c r="O9" s="430"/>
      <c r="P9" s="430"/>
      <c r="Q9" s="419"/>
      <c r="R9" s="429"/>
      <c r="S9" s="124"/>
      <c r="T9" s="430"/>
      <c r="U9" s="430"/>
      <c r="V9" s="430"/>
      <c r="W9" s="430"/>
      <c r="X9" s="430"/>
      <c r="Y9" s="430"/>
      <c r="Z9" s="430"/>
      <c r="AB9" s="430"/>
      <c r="AC9" s="334" t="s">
        <v>836</v>
      </c>
      <c r="AD9" s="430"/>
      <c r="AE9" s="430"/>
      <c r="AF9" s="430"/>
      <c r="AG9" s="117"/>
    </row>
    <row r="10" spans="1:33" ht="21" customHeight="1">
      <c r="B10" s="48"/>
      <c r="C10" s="86" t="s">
        <v>101</v>
      </c>
      <c r="D10" s="95" t="s">
        <v>32</v>
      </c>
      <c r="E10" s="95" t="s">
        <v>102</v>
      </c>
      <c r="F10" s="91" t="s">
        <v>103</v>
      </c>
      <c r="H10" s="602" t="s">
        <v>104</v>
      </c>
      <c r="I10" s="605">
        <v>43646</v>
      </c>
      <c r="J10" s="606"/>
      <c r="L10" s="605">
        <v>44012</v>
      </c>
      <c r="M10" s="606"/>
      <c r="N10" s="418"/>
      <c r="O10" s="594" t="s">
        <v>8</v>
      </c>
      <c r="P10" s="595"/>
      <c r="R10" s="567" t="s">
        <v>132</v>
      </c>
      <c r="S10" s="567" t="s">
        <v>118</v>
      </c>
      <c r="T10" s="567" t="s">
        <v>119</v>
      </c>
      <c r="U10" s="567" t="s">
        <v>120</v>
      </c>
      <c r="V10" s="567" t="s">
        <v>121</v>
      </c>
      <c r="W10" s="567" t="s">
        <v>122</v>
      </c>
      <c r="X10" s="567" t="s">
        <v>123</v>
      </c>
      <c r="Y10" s="567" t="s">
        <v>124</v>
      </c>
      <c r="Z10" s="567" t="s">
        <v>125</v>
      </c>
      <c r="AA10" s="567" t="s">
        <v>835</v>
      </c>
      <c r="AC10" s="576" t="s">
        <v>112</v>
      </c>
      <c r="AD10" s="419"/>
      <c r="AE10" s="570" t="s">
        <v>105</v>
      </c>
      <c r="AF10" s="424"/>
      <c r="AG10" s="573" t="s">
        <v>106</v>
      </c>
    </row>
    <row r="11" spans="1:33" ht="14.5">
      <c r="B11" s="48"/>
      <c r="C11" s="126" t="s">
        <v>107</v>
      </c>
      <c r="D11" s="94"/>
      <c r="E11" s="94"/>
      <c r="F11" s="92" t="s">
        <v>108</v>
      </c>
      <c r="H11" s="603"/>
      <c r="I11" s="607"/>
      <c r="J11" s="608"/>
      <c r="L11" s="607"/>
      <c r="M11" s="608"/>
      <c r="N11" s="418"/>
      <c r="O11" s="596"/>
      <c r="P11" s="597"/>
      <c r="R11" s="568"/>
      <c r="S11" s="568"/>
      <c r="T11" s="568"/>
      <c r="U11" s="568"/>
      <c r="V11" s="568"/>
      <c r="W11" s="568"/>
      <c r="X11" s="568"/>
      <c r="Y11" s="568"/>
      <c r="Z11" s="568"/>
      <c r="AA11" s="568"/>
      <c r="AC11" s="577"/>
      <c r="AD11" s="419"/>
      <c r="AE11" s="571"/>
      <c r="AF11" s="424"/>
      <c r="AG11" s="574"/>
    </row>
    <row r="12" spans="1:33" ht="15" thickBot="1">
      <c r="B12" s="48"/>
      <c r="C12" s="88"/>
      <c r="D12" s="96"/>
      <c r="E12" s="96"/>
      <c r="F12" s="93"/>
      <c r="H12" s="604"/>
      <c r="I12" s="98"/>
      <c r="J12" s="456" t="s">
        <v>112</v>
      </c>
      <c r="L12" s="98"/>
      <c r="M12" s="456" t="s">
        <v>112</v>
      </c>
      <c r="N12" s="418"/>
      <c r="O12" s="98"/>
      <c r="P12" s="456" t="s">
        <v>112</v>
      </c>
      <c r="R12" s="569"/>
      <c r="S12" s="569"/>
      <c r="T12" s="569"/>
      <c r="U12" s="569"/>
      <c r="V12" s="569"/>
      <c r="W12" s="569"/>
      <c r="X12" s="569"/>
      <c r="Y12" s="569"/>
      <c r="Z12" s="569"/>
      <c r="AA12" s="569"/>
      <c r="AC12" s="578"/>
      <c r="AD12" s="419"/>
      <c r="AE12" s="572"/>
      <c r="AF12" s="425"/>
      <c r="AG12" s="575"/>
    </row>
    <row r="13" spans="1:33" ht="14.5">
      <c r="B13" s="48"/>
      <c r="C13" s="430"/>
      <c r="D13" s="430"/>
      <c r="E13" s="430"/>
      <c r="F13" s="430"/>
      <c r="G13" s="429"/>
      <c r="H13" s="430"/>
      <c r="I13" s="430"/>
      <c r="J13" s="430"/>
      <c r="K13" s="430"/>
      <c r="L13" s="430"/>
      <c r="M13" s="430"/>
      <c r="N13" s="429"/>
      <c r="O13" s="430"/>
      <c r="P13" s="430"/>
      <c r="Q13" s="430"/>
      <c r="R13" s="430"/>
      <c r="S13" s="430"/>
      <c r="T13" s="430"/>
      <c r="U13" s="430"/>
      <c r="V13" s="430"/>
      <c r="W13" s="430"/>
      <c r="X13" s="430"/>
      <c r="Y13" s="430"/>
      <c r="Z13" s="430"/>
      <c r="AB13" s="430"/>
      <c r="AC13" s="430"/>
      <c r="AD13" s="430"/>
      <c r="AE13" s="430"/>
      <c r="AF13" s="430"/>
      <c r="AG13" s="117"/>
    </row>
    <row r="14" spans="1:33" ht="19.5" customHeight="1">
      <c r="B14" s="48"/>
      <c r="C14" s="430"/>
      <c r="D14" s="430"/>
      <c r="E14" s="430"/>
      <c r="F14" s="430"/>
      <c r="G14" s="430"/>
      <c r="H14" s="430"/>
      <c r="I14" s="430"/>
      <c r="J14" s="430"/>
      <c r="K14" s="430"/>
      <c r="L14" s="430"/>
      <c r="M14" s="430"/>
      <c r="N14" s="430"/>
      <c r="O14" s="430"/>
      <c r="P14" s="430"/>
      <c r="Q14" s="430"/>
      <c r="R14" s="430"/>
      <c r="S14" s="430"/>
      <c r="T14" s="430"/>
      <c r="U14" s="430"/>
      <c r="V14" s="430"/>
      <c r="W14" s="430"/>
      <c r="X14" s="430"/>
      <c r="Y14" s="430"/>
      <c r="Z14" s="90"/>
      <c r="AA14" s="539"/>
      <c r="AC14" s="430"/>
      <c r="AD14" s="430"/>
      <c r="AE14" s="430"/>
      <c r="AF14" s="430"/>
      <c r="AG14" s="117"/>
    </row>
    <row r="15" spans="1:33" ht="14.5">
      <c r="B15" s="436">
        <f>IF(C15="","",COUNTIF($C15:C$15,"&lt;&gt;""")-COUNTBLANK($C15:C$15))</f>
        <v>1</v>
      </c>
      <c r="C15" s="427" t="s">
        <v>631</v>
      </c>
      <c r="D15" s="427" t="s">
        <v>348</v>
      </c>
      <c r="E15" s="433" t="s">
        <v>128</v>
      </c>
      <c r="F15" s="428" t="s">
        <v>109</v>
      </c>
      <c r="G15" s="429"/>
      <c r="H15" s="442">
        <f>IF(AND(I15&lt;&gt;"",J15&lt;&gt;"",L15&lt;&gt;"",M15&lt;&gt;"",O15&lt;&gt;"",P15&lt;&gt;"",AG15&lt;&gt;"",R15&lt;&gt;"",S15&lt;&gt;"",T15&lt;&gt;"",U15&lt;&gt;"",V15&lt;&gt;"",W15&lt;&gt;"",X15&lt;&gt;"",Y15&lt;&gt;"",Z15&lt;&gt;"",AA15&lt;&gt;"",AC15&lt;&gt;""),0,1)</f>
        <v>1</v>
      </c>
      <c r="I15" s="74"/>
      <c r="J15" s="434"/>
      <c r="K15" s="429"/>
      <c r="L15" s="74"/>
      <c r="M15" s="434"/>
      <c r="N15" s="429"/>
      <c r="O15" s="74"/>
      <c r="P15" s="434"/>
      <c r="Q15" s="429"/>
      <c r="R15" s="74"/>
      <c r="S15" s="74"/>
      <c r="T15" s="74"/>
      <c r="U15" s="74"/>
      <c r="V15" s="74"/>
      <c r="W15" s="74"/>
      <c r="X15" s="74"/>
      <c r="Y15" s="74"/>
      <c r="Z15" s="74"/>
      <c r="AA15" s="484"/>
      <c r="AC15" s="434"/>
      <c r="AD15" s="430"/>
      <c r="AE15" s="458"/>
      <c r="AF15" s="429"/>
      <c r="AG15" s="74"/>
    </row>
    <row r="16" spans="1:33" ht="14.5">
      <c r="B16" s="436">
        <f>IF(C16="","",COUNTIF($C$15:C16,"&lt;&gt;""")-COUNTBLANK($C$15:C16))</f>
        <v>2</v>
      </c>
      <c r="C16" s="427" t="s">
        <v>632</v>
      </c>
      <c r="D16" s="427" t="s">
        <v>350</v>
      </c>
      <c r="E16" s="433" t="s">
        <v>128</v>
      </c>
      <c r="F16" s="428" t="s">
        <v>109</v>
      </c>
      <c r="G16" s="429"/>
      <c r="H16" s="442">
        <f t="shared" ref="H16:H31" si="0">IF(AND(I16&lt;&gt;"",J16&lt;&gt;"",L16&lt;&gt;"",M16&lt;&gt;"",O16&lt;&gt;"",P16&lt;&gt;"",AG16&lt;&gt;"",R16&lt;&gt;"",S16&lt;&gt;"",T16&lt;&gt;"",U16&lt;&gt;"",V16&lt;&gt;"",W16&lt;&gt;"",X16&lt;&gt;"",Y16&lt;&gt;"",Z16&lt;&gt;"",AA16&lt;&gt;"",AC16&lt;&gt;""),0,1)</f>
        <v>1</v>
      </c>
      <c r="I16" s="74"/>
      <c r="J16" s="174"/>
      <c r="K16" s="171"/>
      <c r="L16" s="74"/>
      <c r="M16" s="174"/>
      <c r="N16" s="171"/>
      <c r="O16" s="194"/>
      <c r="P16" s="174"/>
      <c r="Q16" s="171"/>
      <c r="R16" s="74"/>
      <c r="S16" s="74"/>
      <c r="T16" s="74"/>
      <c r="U16" s="74"/>
      <c r="V16" s="194"/>
      <c r="W16" s="194"/>
      <c r="X16" s="194"/>
      <c r="Y16" s="194"/>
      <c r="Z16" s="194"/>
      <c r="AA16" s="542"/>
      <c r="AC16" s="434"/>
      <c r="AD16" s="430"/>
      <c r="AE16" s="458"/>
      <c r="AF16" s="429"/>
      <c r="AG16" s="74"/>
    </row>
    <row r="17" spans="2:33" ht="14.5">
      <c r="B17" s="436">
        <f>IF(C17="","",COUNTIF($C$15:C17,"&lt;&gt;""")-COUNTBLANK($C$15:C17))</f>
        <v>3</v>
      </c>
      <c r="C17" s="427" t="s">
        <v>633</v>
      </c>
      <c r="D17" s="427" t="s">
        <v>352</v>
      </c>
      <c r="E17" s="433" t="s">
        <v>128</v>
      </c>
      <c r="F17" s="428" t="s">
        <v>109</v>
      </c>
      <c r="G17" s="429"/>
      <c r="H17" s="442">
        <f t="shared" si="0"/>
        <v>1</v>
      </c>
      <c r="I17" s="74"/>
      <c r="J17" s="434"/>
      <c r="K17" s="171"/>
      <c r="L17" s="74"/>
      <c r="M17" s="434"/>
      <c r="N17" s="171"/>
      <c r="O17" s="74"/>
      <c r="P17" s="434"/>
      <c r="Q17" s="171"/>
      <c r="R17" s="74"/>
      <c r="S17" s="74"/>
      <c r="T17" s="74"/>
      <c r="U17" s="74"/>
      <c r="V17" s="74"/>
      <c r="W17" s="74"/>
      <c r="X17" s="74"/>
      <c r="Y17" s="74"/>
      <c r="Z17" s="74"/>
      <c r="AA17" s="484"/>
      <c r="AC17" s="434"/>
      <c r="AD17" s="430"/>
      <c r="AE17" s="458"/>
      <c r="AF17" s="429"/>
      <c r="AG17" s="74"/>
    </row>
    <row r="18" spans="2:33" ht="14.5">
      <c r="B18" s="436">
        <f>IF(C18="","",COUNTIF($C$15:C18,"&lt;&gt;""")-COUNTBLANK($C$15:C18))</f>
        <v>4</v>
      </c>
      <c r="C18" s="427" t="s">
        <v>634</v>
      </c>
      <c r="D18" s="427" t="s">
        <v>354</v>
      </c>
      <c r="E18" s="433" t="s">
        <v>128</v>
      </c>
      <c r="F18" s="428" t="s">
        <v>109</v>
      </c>
      <c r="G18" s="429"/>
      <c r="H18" s="442">
        <f t="shared" si="0"/>
        <v>1</v>
      </c>
      <c r="I18" s="74"/>
      <c r="J18" s="434"/>
      <c r="K18" s="171"/>
      <c r="L18" s="74"/>
      <c r="M18" s="434"/>
      <c r="N18" s="171"/>
      <c r="O18" s="74"/>
      <c r="P18" s="434"/>
      <c r="Q18" s="171"/>
      <c r="R18" s="74"/>
      <c r="S18" s="74"/>
      <c r="T18" s="74"/>
      <c r="U18" s="74"/>
      <c r="V18" s="74"/>
      <c r="W18" s="74"/>
      <c r="X18" s="74"/>
      <c r="Y18" s="74"/>
      <c r="Z18" s="74"/>
      <c r="AA18" s="484"/>
      <c r="AC18" s="434"/>
      <c r="AD18" s="430"/>
      <c r="AE18" s="458"/>
      <c r="AF18" s="429"/>
      <c r="AG18" s="74"/>
    </row>
    <row r="19" spans="2:33" ht="14.5">
      <c r="B19" s="436">
        <f>IF(C19="","",COUNTIF($C$15:C19,"&lt;&gt;""")-COUNTBLANK($C$15:C19))</f>
        <v>5</v>
      </c>
      <c r="C19" s="427" t="s">
        <v>635</v>
      </c>
      <c r="D19" s="427" t="s">
        <v>356</v>
      </c>
      <c r="E19" s="433" t="s">
        <v>128</v>
      </c>
      <c r="F19" s="428" t="s">
        <v>109</v>
      </c>
      <c r="G19" s="429"/>
      <c r="H19" s="442">
        <f t="shared" si="0"/>
        <v>1</v>
      </c>
      <c r="I19" s="74"/>
      <c r="J19" s="434"/>
      <c r="K19" s="171"/>
      <c r="L19" s="74"/>
      <c r="M19" s="434"/>
      <c r="N19" s="171"/>
      <c r="O19" s="74"/>
      <c r="P19" s="434"/>
      <c r="Q19" s="171"/>
      <c r="R19" s="74"/>
      <c r="S19" s="74"/>
      <c r="T19" s="74"/>
      <c r="U19" s="74"/>
      <c r="V19" s="74"/>
      <c r="W19" s="74"/>
      <c r="X19" s="74"/>
      <c r="Y19" s="74"/>
      <c r="Z19" s="74"/>
      <c r="AA19" s="484"/>
      <c r="AC19" s="434"/>
      <c r="AD19" s="430"/>
      <c r="AE19" s="458"/>
      <c r="AF19" s="429"/>
      <c r="AG19" s="74"/>
    </row>
    <row r="20" spans="2:33" ht="14.5">
      <c r="B20" s="436">
        <f>IF(C20="","",COUNTIF($C$15:C20,"&lt;&gt;""")-COUNTBLANK($C$15:C20))</f>
        <v>6</v>
      </c>
      <c r="C20" s="427" t="s">
        <v>636</v>
      </c>
      <c r="D20" s="427" t="s">
        <v>505</v>
      </c>
      <c r="E20" s="433" t="s">
        <v>128</v>
      </c>
      <c r="F20" s="428" t="s">
        <v>109</v>
      </c>
      <c r="G20" s="429"/>
      <c r="H20" s="442">
        <f t="shared" si="0"/>
        <v>1</v>
      </c>
      <c r="I20" s="74"/>
      <c r="J20" s="434"/>
      <c r="K20" s="171"/>
      <c r="L20" s="74"/>
      <c r="M20" s="434"/>
      <c r="N20" s="171"/>
      <c r="O20" s="74"/>
      <c r="P20" s="434"/>
      <c r="Q20" s="171"/>
      <c r="R20" s="74"/>
      <c r="S20" s="74"/>
      <c r="T20" s="74"/>
      <c r="U20" s="74"/>
      <c r="V20" s="74"/>
      <c r="W20" s="74"/>
      <c r="X20" s="74"/>
      <c r="Y20" s="74"/>
      <c r="Z20" s="74"/>
      <c r="AA20" s="484"/>
      <c r="AC20" s="434"/>
      <c r="AD20" s="430"/>
      <c r="AE20" s="458"/>
      <c r="AF20" s="429"/>
      <c r="AG20" s="74"/>
    </row>
    <row r="21" spans="2:33" ht="14.5">
      <c r="B21" s="436">
        <f>IF(C21="","",COUNTIF($C$15:C21,"&lt;&gt;""")-COUNTBLANK($C$15:C21))</f>
        <v>7</v>
      </c>
      <c r="C21" s="427" t="s">
        <v>637</v>
      </c>
      <c r="D21" s="427" t="s">
        <v>359</v>
      </c>
      <c r="E21" s="433" t="s">
        <v>128</v>
      </c>
      <c r="F21" s="428" t="s">
        <v>109</v>
      </c>
      <c r="G21" s="429"/>
      <c r="H21" s="442">
        <f t="shared" si="0"/>
        <v>1</v>
      </c>
      <c r="I21" s="74"/>
      <c r="J21" s="434"/>
      <c r="K21" s="171"/>
      <c r="L21" s="74"/>
      <c r="M21" s="434"/>
      <c r="N21" s="171"/>
      <c r="O21" s="74"/>
      <c r="P21" s="434"/>
      <c r="Q21" s="171"/>
      <c r="R21" s="74"/>
      <c r="S21" s="74"/>
      <c r="T21" s="74"/>
      <c r="U21" s="74"/>
      <c r="V21" s="74"/>
      <c r="W21" s="74"/>
      <c r="X21" s="74"/>
      <c r="Y21" s="74"/>
      <c r="Z21" s="74"/>
      <c r="AA21" s="484"/>
      <c r="AC21" s="434"/>
      <c r="AD21" s="430"/>
      <c r="AE21" s="458"/>
      <c r="AF21" s="429"/>
      <c r="AG21" s="74"/>
    </row>
    <row r="22" spans="2:33" ht="14.5">
      <c r="B22" s="436">
        <f>IF(C22="","",COUNTIF($C$15:C22,"&lt;&gt;""")-COUNTBLANK($C$15:C22))</f>
        <v>8</v>
      </c>
      <c r="C22" s="427" t="s">
        <v>638</v>
      </c>
      <c r="D22" s="427" t="s">
        <v>558</v>
      </c>
      <c r="E22" s="433" t="s">
        <v>128</v>
      </c>
      <c r="F22" s="428" t="s">
        <v>109</v>
      </c>
      <c r="G22" s="429"/>
      <c r="H22" s="442">
        <f t="shared" si="0"/>
        <v>1</v>
      </c>
      <c r="I22" s="74"/>
      <c r="J22" s="434"/>
      <c r="K22" s="171"/>
      <c r="L22" s="74"/>
      <c r="M22" s="434"/>
      <c r="N22" s="171"/>
      <c r="O22" s="74"/>
      <c r="P22" s="434"/>
      <c r="Q22" s="171"/>
      <c r="R22" s="74"/>
      <c r="S22" s="74"/>
      <c r="T22" s="74"/>
      <c r="U22" s="74"/>
      <c r="V22" s="74"/>
      <c r="W22" s="74"/>
      <c r="X22" s="74"/>
      <c r="Y22" s="74"/>
      <c r="Z22" s="74"/>
      <c r="AA22" s="484"/>
      <c r="AC22" s="434"/>
      <c r="AD22" s="430"/>
      <c r="AE22" s="458"/>
      <c r="AF22" s="429"/>
      <c r="AG22" s="74"/>
    </row>
    <row r="23" spans="2:33" ht="14.5">
      <c r="B23" s="436">
        <f>IF(C23="","",COUNTIF($C$15:C23,"&lt;&gt;""")-COUNTBLANK($C$15:C23))</f>
        <v>9</v>
      </c>
      <c r="C23" s="427" t="s">
        <v>639</v>
      </c>
      <c r="D23" s="427" t="s">
        <v>564</v>
      </c>
      <c r="E23" s="433" t="s">
        <v>128</v>
      </c>
      <c r="F23" s="428" t="s">
        <v>109</v>
      </c>
      <c r="G23" s="429"/>
      <c r="H23" s="442">
        <f t="shared" si="0"/>
        <v>1</v>
      </c>
      <c r="I23" s="74"/>
      <c r="J23" s="434"/>
      <c r="K23" s="171"/>
      <c r="L23" s="74"/>
      <c r="M23" s="434"/>
      <c r="N23" s="171"/>
      <c r="O23" s="74"/>
      <c r="P23" s="434"/>
      <c r="Q23" s="171"/>
      <c r="R23" s="74"/>
      <c r="S23" s="74"/>
      <c r="T23" s="74"/>
      <c r="U23" s="74"/>
      <c r="V23" s="74"/>
      <c r="W23" s="74"/>
      <c r="X23" s="74"/>
      <c r="Y23" s="74"/>
      <c r="Z23" s="74"/>
      <c r="AA23" s="484"/>
      <c r="AC23" s="434"/>
      <c r="AD23" s="430"/>
      <c r="AE23" s="458"/>
      <c r="AF23" s="429"/>
      <c r="AG23" s="74"/>
    </row>
    <row r="24" spans="2:33" ht="14.5">
      <c r="B24" s="436">
        <f>IF(C24="","",COUNTIF($C$15:C24,"&lt;&gt;""")-COUNTBLANK($C$15:C24))</f>
        <v>10</v>
      </c>
      <c r="C24" s="427" t="s">
        <v>640</v>
      </c>
      <c r="D24" s="427" t="s">
        <v>571</v>
      </c>
      <c r="E24" s="433" t="s">
        <v>128</v>
      </c>
      <c r="F24" s="428" t="s">
        <v>109</v>
      </c>
      <c r="G24" s="429"/>
      <c r="H24" s="442">
        <f t="shared" si="0"/>
        <v>1</v>
      </c>
      <c r="I24" s="74"/>
      <c r="J24" s="434"/>
      <c r="K24" s="171"/>
      <c r="L24" s="74"/>
      <c r="M24" s="434"/>
      <c r="N24" s="171"/>
      <c r="O24" s="74"/>
      <c r="P24" s="434"/>
      <c r="Q24" s="171"/>
      <c r="R24" s="74"/>
      <c r="S24" s="74"/>
      <c r="T24" s="74"/>
      <c r="U24" s="74"/>
      <c r="V24" s="74"/>
      <c r="W24" s="74"/>
      <c r="X24" s="74"/>
      <c r="Y24" s="74"/>
      <c r="Z24" s="74"/>
      <c r="AA24" s="484"/>
      <c r="AC24" s="434"/>
      <c r="AD24" s="430"/>
      <c r="AE24" s="458"/>
      <c r="AF24" s="429"/>
      <c r="AG24" s="74"/>
    </row>
    <row r="25" spans="2:33" ht="14.5">
      <c r="B25" s="436">
        <f>IF(C25="","",COUNTIF($C$15:C25,"&lt;&gt;""")-COUNTBLANK($C$15:C25))</f>
        <v>11</v>
      </c>
      <c r="C25" s="427" t="s">
        <v>641</v>
      </c>
      <c r="D25" s="427" t="s">
        <v>572</v>
      </c>
      <c r="E25" s="433" t="s">
        <v>128</v>
      </c>
      <c r="F25" s="428" t="s">
        <v>109</v>
      </c>
      <c r="G25" s="429"/>
      <c r="H25" s="442">
        <f t="shared" si="0"/>
        <v>1</v>
      </c>
      <c r="I25" s="74"/>
      <c r="J25" s="434"/>
      <c r="K25" s="171"/>
      <c r="L25" s="74"/>
      <c r="M25" s="434"/>
      <c r="N25" s="171"/>
      <c r="O25" s="74"/>
      <c r="P25" s="434"/>
      <c r="Q25" s="171"/>
      <c r="R25" s="74"/>
      <c r="S25" s="74"/>
      <c r="T25" s="74"/>
      <c r="U25" s="74"/>
      <c r="V25" s="74"/>
      <c r="W25" s="74"/>
      <c r="X25" s="74"/>
      <c r="Y25" s="74"/>
      <c r="Z25" s="74"/>
      <c r="AA25" s="484"/>
      <c r="AC25" s="434"/>
      <c r="AD25" s="430"/>
      <c r="AE25" s="458"/>
      <c r="AF25" s="429"/>
      <c r="AG25" s="74"/>
    </row>
    <row r="26" spans="2:33" ht="14.5">
      <c r="B26" s="436">
        <f>IF(C26="","",COUNTIF($C$15:C26,"&lt;&gt;""")-COUNTBLANK($C$15:C26))</f>
        <v>12</v>
      </c>
      <c r="C26" s="427" t="s">
        <v>642</v>
      </c>
      <c r="D26" s="427" t="s">
        <v>565</v>
      </c>
      <c r="E26" s="433" t="s">
        <v>128</v>
      </c>
      <c r="F26" s="428" t="s">
        <v>109</v>
      </c>
      <c r="G26" s="429"/>
      <c r="H26" s="442">
        <f t="shared" si="0"/>
        <v>1</v>
      </c>
      <c r="I26" s="74"/>
      <c r="J26" s="434"/>
      <c r="K26" s="171"/>
      <c r="L26" s="74"/>
      <c r="M26" s="434"/>
      <c r="N26" s="171"/>
      <c r="O26" s="74"/>
      <c r="P26" s="434"/>
      <c r="Q26" s="171"/>
      <c r="R26" s="74"/>
      <c r="S26" s="74"/>
      <c r="T26" s="74"/>
      <c r="U26" s="74"/>
      <c r="V26" s="74"/>
      <c r="W26" s="74"/>
      <c r="X26" s="74"/>
      <c r="Y26" s="74"/>
      <c r="Z26" s="74"/>
      <c r="AA26" s="484"/>
      <c r="AC26" s="434"/>
      <c r="AD26" s="430"/>
      <c r="AE26" s="458"/>
      <c r="AF26" s="429"/>
      <c r="AG26" s="74"/>
    </row>
    <row r="27" spans="2:33" ht="14.5">
      <c r="B27" s="436">
        <f>IF(C27="","",COUNTIF($C$15:C27,"&lt;&gt;""")-COUNTBLANK($C$15:C27))</f>
        <v>13</v>
      </c>
      <c r="C27" s="427" t="s">
        <v>643</v>
      </c>
      <c r="D27" s="427" t="s">
        <v>573</v>
      </c>
      <c r="E27" s="433" t="s">
        <v>128</v>
      </c>
      <c r="F27" s="428" t="s">
        <v>109</v>
      </c>
      <c r="G27" s="429"/>
      <c r="H27" s="442">
        <f t="shared" si="0"/>
        <v>1</v>
      </c>
      <c r="I27" s="74"/>
      <c r="J27" s="434"/>
      <c r="K27" s="171"/>
      <c r="L27" s="74"/>
      <c r="M27" s="434"/>
      <c r="N27" s="171"/>
      <c r="O27" s="74"/>
      <c r="P27" s="434"/>
      <c r="Q27" s="171"/>
      <c r="R27" s="74"/>
      <c r="S27" s="74"/>
      <c r="T27" s="74"/>
      <c r="U27" s="74"/>
      <c r="V27" s="74"/>
      <c r="W27" s="74"/>
      <c r="X27" s="74"/>
      <c r="Y27" s="74"/>
      <c r="Z27" s="74"/>
      <c r="AA27" s="484"/>
      <c r="AC27" s="434"/>
      <c r="AD27" s="430"/>
      <c r="AE27" s="458"/>
      <c r="AF27" s="429"/>
      <c r="AG27" s="74"/>
    </row>
    <row r="28" spans="2:33" ht="14.5">
      <c r="B28" s="436">
        <f>IF(C28="","",COUNTIF($C$15:C28,"&lt;&gt;""")-COUNTBLANK($C$15:C28))</f>
        <v>14</v>
      </c>
      <c r="C28" s="427" t="s">
        <v>644</v>
      </c>
      <c r="D28" s="427" t="s">
        <v>367</v>
      </c>
      <c r="E28" s="433" t="s">
        <v>128</v>
      </c>
      <c r="F28" s="428" t="s">
        <v>109</v>
      </c>
      <c r="G28" s="429"/>
      <c r="H28" s="442">
        <f t="shared" si="0"/>
        <v>1</v>
      </c>
      <c r="I28" s="74"/>
      <c r="J28" s="434"/>
      <c r="K28" s="171"/>
      <c r="L28" s="74"/>
      <c r="M28" s="434"/>
      <c r="N28" s="171"/>
      <c r="O28" s="74"/>
      <c r="P28" s="434"/>
      <c r="Q28" s="171"/>
      <c r="R28" s="74"/>
      <c r="S28" s="74"/>
      <c r="T28" s="74"/>
      <c r="U28" s="74"/>
      <c r="V28" s="74"/>
      <c r="W28" s="74"/>
      <c r="X28" s="74"/>
      <c r="Y28" s="74"/>
      <c r="Z28" s="74"/>
      <c r="AA28" s="484"/>
      <c r="AC28" s="434"/>
      <c r="AD28" s="430"/>
      <c r="AE28" s="458"/>
      <c r="AF28" s="429"/>
      <c r="AG28" s="74"/>
    </row>
    <row r="29" spans="2:33" ht="14.5">
      <c r="B29" s="436">
        <f>IF(C29="","",COUNTIF($C$15:C29,"&lt;&gt;""")-COUNTBLANK($C$15:C29))</f>
        <v>15</v>
      </c>
      <c r="C29" s="427" t="s">
        <v>645</v>
      </c>
      <c r="D29" s="427" t="s">
        <v>369</v>
      </c>
      <c r="E29" s="433" t="s">
        <v>128</v>
      </c>
      <c r="F29" s="428" t="s">
        <v>109</v>
      </c>
      <c r="G29" s="429"/>
      <c r="H29" s="442">
        <f t="shared" si="0"/>
        <v>1</v>
      </c>
      <c r="I29" s="74"/>
      <c r="J29" s="434"/>
      <c r="K29" s="171"/>
      <c r="L29" s="74"/>
      <c r="M29" s="434"/>
      <c r="N29" s="171"/>
      <c r="O29" s="74"/>
      <c r="P29" s="434"/>
      <c r="Q29" s="171"/>
      <c r="R29" s="74"/>
      <c r="S29" s="74"/>
      <c r="T29" s="74"/>
      <c r="U29" s="74"/>
      <c r="V29" s="74"/>
      <c r="W29" s="74"/>
      <c r="X29" s="74"/>
      <c r="Y29" s="74"/>
      <c r="Z29" s="74"/>
      <c r="AA29" s="484"/>
      <c r="AC29" s="434"/>
      <c r="AD29" s="430"/>
      <c r="AE29" s="458"/>
      <c r="AF29" s="429"/>
      <c r="AG29" s="74"/>
    </row>
    <row r="30" spans="2:33" ht="14.5">
      <c r="B30" s="436">
        <f>IF(C30="","",COUNTIF($C$15:C30,"&lt;&gt;""")-COUNTBLANK($C$15:C30))</f>
        <v>16</v>
      </c>
      <c r="C30" s="427" t="s">
        <v>646</v>
      </c>
      <c r="D30" s="100" t="s">
        <v>574</v>
      </c>
      <c r="E30" s="433" t="s">
        <v>128</v>
      </c>
      <c r="F30" s="428" t="s">
        <v>109</v>
      </c>
      <c r="G30" s="429"/>
      <c r="H30" s="442">
        <f t="shared" si="0"/>
        <v>1</v>
      </c>
      <c r="I30" s="74"/>
      <c r="J30" s="434"/>
      <c r="K30" s="171"/>
      <c r="L30" s="74"/>
      <c r="M30" s="434"/>
      <c r="N30" s="171"/>
      <c r="O30" s="74"/>
      <c r="P30" s="434"/>
      <c r="Q30" s="171"/>
      <c r="R30" s="74"/>
      <c r="S30" s="74"/>
      <c r="T30" s="74"/>
      <c r="U30" s="74"/>
      <c r="V30" s="74"/>
      <c r="W30" s="74"/>
      <c r="X30" s="74"/>
      <c r="Y30" s="74"/>
      <c r="Z30" s="74"/>
      <c r="AA30" s="484"/>
      <c r="AC30" s="434"/>
      <c r="AD30" s="430"/>
      <c r="AE30" s="458"/>
      <c r="AF30" s="429"/>
      <c r="AG30" s="74"/>
    </row>
    <row r="31" spans="2:33" ht="14.5">
      <c r="B31" s="436">
        <f>IF(C31="","",COUNTIF($C$15:C31,"&lt;&gt;""")-COUNTBLANK($C$15:C31))</f>
        <v>17</v>
      </c>
      <c r="C31" s="427" t="s">
        <v>647</v>
      </c>
      <c r="D31" s="427" t="s">
        <v>372</v>
      </c>
      <c r="E31" s="433" t="s">
        <v>128</v>
      </c>
      <c r="F31" s="428" t="s">
        <v>114</v>
      </c>
      <c r="G31" s="429"/>
      <c r="H31" s="442">
        <f t="shared" si="0"/>
        <v>1</v>
      </c>
      <c r="I31" s="354">
        <f>SUM(I15:I30)</f>
        <v>0</v>
      </c>
      <c r="J31" s="434"/>
      <c r="K31" s="171"/>
      <c r="L31" s="354">
        <f>SUM(L15:L30)</f>
        <v>0</v>
      </c>
      <c r="M31" s="434"/>
      <c r="N31" s="171"/>
      <c r="O31" s="354">
        <f>SUM(O15:O30)</f>
        <v>0</v>
      </c>
      <c r="P31" s="434"/>
      <c r="Q31" s="171"/>
      <c r="R31" s="354">
        <f t="shared" ref="R31:Z31" si="1">SUM(R15:R30)</f>
        <v>0</v>
      </c>
      <c r="S31" s="354">
        <f t="shared" si="1"/>
        <v>0</v>
      </c>
      <c r="T31" s="354">
        <f t="shared" si="1"/>
        <v>0</v>
      </c>
      <c r="U31" s="354">
        <f t="shared" si="1"/>
        <v>0</v>
      </c>
      <c r="V31" s="354">
        <f t="shared" si="1"/>
        <v>0</v>
      </c>
      <c r="W31" s="354">
        <f t="shared" si="1"/>
        <v>0</v>
      </c>
      <c r="X31" s="354">
        <f t="shared" si="1"/>
        <v>0</v>
      </c>
      <c r="Y31" s="354">
        <f t="shared" si="1"/>
        <v>0</v>
      </c>
      <c r="Z31" s="354">
        <f t="shared" si="1"/>
        <v>0</v>
      </c>
      <c r="AA31" s="504">
        <f>SUM(AA15:AA30)</f>
        <v>0</v>
      </c>
      <c r="AC31" s="434"/>
      <c r="AD31" s="430"/>
      <c r="AE31" s="458"/>
      <c r="AF31" s="429"/>
      <c r="AG31" s="74"/>
    </row>
    <row r="32" spans="2:33" ht="14.5">
      <c r="B32" s="48"/>
      <c r="C32" s="430"/>
      <c r="D32" s="430"/>
      <c r="E32" s="430"/>
      <c r="F32" s="430"/>
      <c r="G32" s="429"/>
      <c r="H32" s="430"/>
      <c r="I32" s="170"/>
      <c r="J32" s="170"/>
      <c r="K32" s="170"/>
      <c r="L32" s="170"/>
      <c r="M32" s="170"/>
      <c r="N32" s="171"/>
      <c r="O32" s="429"/>
      <c r="P32" s="430"/>
      <c r="Q32" s="430"/>
      <c r="R32" s="430"/>
      <c r="S32" s="196"/>
      <c r="T32" s="430"/>
      <c r="U32" s="430"/>
      <c r="V32" s="430"/>
      <c r="W32" s="430"/>
      <c r="X32" s="430"/>
      <c r="Y32" s="430"/>
      <c r="Z32" s="430"/>
      <c r="AB32" s="430"/>
      <c r="AC32" s="430"/>
      <c r="AD32" s="430"/>
      <c r="AE32" s="430"/>
      <c r="AF32" s="430"/>
      <c r="AG32" s="117"/>
    </row>
    <row r="33" spans="1:33" ht="14.5">
      <c r="B33" s="48"/>
      <c r="C33" s="430"/>
      <c r="D33" s="430"/>
      <c r="E33" s="430"/>
      <c r="F33" s="430"/>
      <c r="G33" s="429"/>
      <c r="H33" s="430"/>
      <c r="I33" s="430"/>
      <c r="J33" s="430"/>
      <c r="K33" s="430"/>
      <c r="L33" s="430"/>
      <c r="M33" s="430"/>
      <c r="N33" s="429"/>
      <c r="O33" s="429"/>
      <c r="P33" s="430"/>
      <c r="Q33" s="430"/>
      <c r="R33" s="430"/>
      <c r="S33" s="196"/>
      <c r="T33" s="430"/>
      <c r="U33" s="430"/>
      <c r="V33" s="430"/>
      <c r="W33" s="430"/>
      <c r="X33" s="430"/>
      <c r="Y33" s="430"/>
      <c r="Z33" s="430"/>
      <c r="AB33" s="430"/>
      <c r="AC33" s="430"/>
      <c r="AD33" s="430"/>
      <c r="AE33" s="430"/>
      <c r="AF33" s="430"/>
      <c r="AG33" s="117"/>
    </row>
    <row r="34" spans="1:33" ht="14.5">
      <c r="B34" s="48"/>
      <c r="C34" s="430" t="s">
        <v>110</v>
      </c>
      <c r="D34" s="430"/>
      <c r="E34" s="430"/>
      <c r="F34" s="430"/>
      <c r="G34" s="429"/>
      <c r="H34" s="430"/>
      <c r="I34" s="430"/>
      <c r="J34" s="430"/>
      <c r="K34" s="430"/>
      <c r="L34" s="430"/>
      <c r="M34" s="430"/>
      <c r="N34" s="429"/>
      <c r="O34" s="429"/>
      <c r="P34" s="430"/>
      <c r="Q34" s="430"/>
      <c r="R34" s="430"/>
      <c r="S34" s="196"/>
      <c r="T34" s="430"/>
      <c r="U34" s="430"/>
      <c r="V34" s="430"/>
      <c r="W34" s="430"/>
      <c r="X34" s="430"/>
      <c r="Y34" s="430"/>
      <c r="Z34" s="430"/>
      <c r="AB34" s="430"/>
      <c r="AC34" s="430"/>
      <c r="AD34" s="430"/>
      <c r="AE34" s="430"/>
      <c r="AF34" s="430"/>
      <c r="AG34" s="117"/>
    </row>
    <row r="35" spans="1:33" ht="14.5">
      <c r="B35" s="48"/>
      <c r="C35" s="636"/>
      <c r="D35" s="636"/>
      <c r="E35" s="636"/>
      <c r="F35" s="636"/>
      <c r="G35" s="429"/>
      <c r="H35" s="430"/>
      <c r="I35" s="430"/>
      <c r="J35" s="430"/>
      <c r="K35" s="430"/>
      <c r="L35" s="430"/>
      <c r="M35" s="430"/>
      <c r="N35" s="429"/>
      <c r="O35" s="429"/>
      <c r="P35" s="430"/>
      <c r="Q35" s="430"/>
      <c r="R35" s="430"/>
      <c r="S35" s="196"/>
      <c r="T35" s="430"/>
      <c r="U35" s="430"/>
      <c r="V35" s="430"/>
      <c r="W35" s="430"/>
      <c r="X35" s="430"/>
      <c r="Y35" s="430"/>
      <c r="Z35" s="430"/>
      <c r="AB35" s="430"/>
      <c r="AC35" s="430"/>
      <c r="AD35" s="430"/>
      <c r="AE35" s="430"/>
      <c r="AF35" s="430"/>
      <c r="AG35" s="117"/>
    </row>
    <row r="36" spans="1:33" ht="14.5">
      <c r="B36" s="48"/>
      <c r="C36" s="636"/>
      <c r="D36" s="636"/>
      <c r="E36" s="636"/>
      <c r="F36" s="636"/>
      <c r="G36" s="429"/>
      <c r="H36" s="430"/>
      <c r="I36" s="430"/>
      <c r="J36" s="430"/>
      <c r="K36" s="430"/>
      <c r="L36" s="430"/>
      <c r="M36" s="430"/>
      <c r="N36" s="429"/>
      <c r="O36" s="429"/>
      <c r="P36" s="430"/>
      <c r="Q36" s="430"/>
      <c r="R36" s="430"/>
      <c r="S36" s="196"/>
      <c r="T36" s="430"/>
      <c r="U36" s="430"/>
      <c r="V36" s="430"/>
      <c r="W36" s="430"/>
      <c r="X36" s="430"/>
      <c r="Y36" s="430"/>
      <c r="Z36" s="430"/>
      <c r="AB36" s="430"/>
      <c r="AC36" s="430"/>
      <c r="AD36" s="430"/>
      <c r="AE36" s="430"/>
      <c r="AF36" s="430"/>
      <c r="AG36" s="117"/>
    </row>
    <row r="37" spans="1:33" ht="14.5">
      <c r="B37" s="48"/>
      <c r="C37" s="636"/>
      <c r="D37" s="636"/>
      <c r="E37" s="636"/>
      <c r="F37" s="636"/>
      <c r="G37" s="429"/>
      <c r="H37" s="430"/>
      <c r="I37" s="430"/>
      <c r="J37" s="430"/>
      <c r="K37" s="430"/>
      <c r="L37" s="430"/>
      <c r="M37" s="430"/>
      <c r="N37" s="429"/>
      <c r="O37" s="429"/>
      <c r="P37" s="430"/>
      <c r="Q37" s="430"/>
      <c r="R37" s="430"/>
      <c r="S37" s="196"/>
      <c r="T37" s="430"/>
      <c r="U37" s="430"/>
      <c r="V37" s="430"/>
      <c r="W37" s="430"/>
      <c r="X37" s="430"/>
      <c r="Y37" s="430"/>
      <c r="Z37" s="430"/>
      <c r="AB37" s="430"/>
      <c r="AC37" s="430"/>
      <c r="AD37" s="430"/>
      <c r="AE37" s="430"/>
      <c r="AF37" s="430"/>
      <c r="AG37" s="117"/>
    </row>
    <row r="38" spans="1:33" ht="14.5">
      <c r="B38" s="48"/>
      <c r="C38" s="636"/>
      <c r="D38" s="636"/>
      <c r="E38" s="636"/>
      <c r="F38" s="636"/>
      <c r="G38" s="429"/>
      <c r="H38" s="430"/>
      <c r="I38" s="430"/>
      <c r="J38" s="430"/>
      <c r="K38" s="430"/>
      <c r="L38" s="430"/>
      <c r="M38" s="430"/>
      <c r="N38" s="429"/>
      <c r="O38" s="429"/>
      <c r="P38" s="430"/>
      <c r="Q38" s="430"/>
      <c r="R38" s="430"/>
      <c r="S38" s="196"/>
      <c r="T38" s="430"/>
      <c r="U38" s="430"/>
      <c r="V38" s="430"/>
      <c r="W38" s="430"/>
      <c r="X38" s="430"/>
      <c r="Y38" s="430"/>
      <c r="Z38" s="430"/>
      <c r="AB38" s="430"/>
      <c r="AC38" s="430"/>
      <c r="AD38" s="430"/>
      <c r="AE38" s="430"/>
      <c r="AF38" s="430"/>
      <c r="AG38" s="117"/>
    </row>
    <row r="39" spans="1:33" ht="14.5">
      <c r="B39" s="48"/>
      <c r="C39" s="636"/>
      <c r="D39" s="636"/>
      <c r="E39" s="636"/>
      <c r="F39" s="636"/>
      <c r="G39" s="429"/>
      <c r="H39" s="430"/>
      <c r="I39" s="430"/>
      <c r="J39" s="430"/>
      <c r="K39" s="430"/>
      <c r="L39" s="430"/>
      <c r="M39" s="430"/>
      <c r="N39" s="429"/>
      <c r="O39" s="429"/>
      <c r="P39" s="430"/>
      <c r="Q39" s="430"/>
      <c r="R39" s="430"/>
      <c r="S39" s="196"/>
      <c r="T39" s="430"/>
      <c r="U39" s="430"/>
      <c r="V39" s="430"/>
      <c r="W39" s="430"/>
      <c r="X39" s="430"/>
      <c r="Y39" s="430"/>
      <c r="Z39" s="430"/>
      <c r="AB39" s="430"/>
      <c r="AC39" s="430"/>
      <c r="AD39" s="430"/>
      <c r="AE39" s="430"/>
      <c r="AF39" s="430"/>
      <c r="AG39" s="117"/>
    </row>
    <row r="40" spans="1:33" ht="14.5">
      <c r="B40" s="48"/>
      <c r="C40" s="430"/>
      <c r="D40" s="430"/>
      <c r="E40" s="430"/>
      <c r="F40" s="430"/>
      <c r="G40" s="429"/>
      <c r="H40" s="430"/>
      <c r="I40" s="430"/>
      <c r="J40" s="430"/>
      <c r="K40" s="430"/>
      <c r="L40" s="430"/>
      <c r="M40" s="430"/>
      <c r="N40" s="429"/>
      <c r="O40" s="429"/>
      <c r="P40" s="430"/>
      <c r="Q40" s="430"/>
      <c r="R40" s="430"/>
      <c r="S40" s="196"/>
      <c r="T40" s="430"/>
      <c r="U40" s="430"/>
      <c r="V40" s="430"/>
      <c r="W40" s="430"/>
      <c r="X40" s="430"/>
      <c r="Y40" s="430"/>
      <c r="Z40" s="430"/>
      <c r="AB40" s="430"/>
      <c r="AC40" s="430"/>
      <c r="AD40" s="430"/>
      <c r="AE40" s="430"/>
      <c r="AF40" s="430"/>
      <c r="AG40" s="117"/>
    </row>
    <row r="41" spans="1:33" ht="14.5">
      <c r="B41" s="48"/>
      <c r="C41" s="430"/>
      <c r="D41" s="197"/>
      <c r="E41" s="197"/>
      <c r="F41" s="197"/>
      <c r="G41" s="429"/>
      <c r="H41" s="430"/>
      <c r="I41" s="430"/>
      <c r="J41" s="430"/>
      <c r="K41" s="430"/>
      <c r="L41" s="430"/>
      <c r="M41" s="430"/>
      <c r="N41" s="429"/>
      <c r="O41" s="430"/>
      <c r="P41" s="430"/>
      <c r="Q41" s="430"/>
      <c r="R41" s="430"/>
      <c r="S41" s="196"/>
      <c r="T41" s="430"/>
      <c r="U41" s="430"/>
      <c r="V41" s="430"/>
      <c r="W41" s="430"/>
      <c r="X41" s="430"/>
      <c r="Y41" s="430"/>
      <c r="Z41" s="430"/>
      <c r="AB41" s="430"/>
      <c r="AC41" s="430"/>
      <c r="AD41" s="430"/>
      <c r="AE41" s="430"/>
      <c r="AF41" s="430"/>
      <c r="AG41" s="117"/>
    </row>
    <row r="42" spans="1:33" ht="14.5">
      <c r="B42" s="198" t="s">
        <v>111</v>
      </c>
      <c r="C42" s="175"/>
      <c r="D42" s="175"/>
      <c r="E42" s="175"/>
      <c r="F42" s="175"/>
      <c r="G42" s="175"/>
      <c r="H42" s="175"/>
      <c r="I42" s="175"/>
      <c r="J42" s="175"/>
      <c r="K42" s="175"/>
      <c r="L42" s="175"/>
      <c r="M42" s="175"/>
      <c r="N42" s="175"/>
      <c r="O42" s="175"/>
      <c r="P42" s="175"/>
      <c r="Q42" s="175"/>
      <c r="R42" s="175"/>
      <c r="S42" s="175"/>
      <c r="T42" s="175"/>
      <c r="U42" s="175"/>
      <c r="V42" s="175"/>
      <c r="W42" s="175"/>
      <c r="X42" s="175"/>
      <c r="Y42" s="175"/>
      <c r="Z42" s="175"/>
      <c r="AA42" s="543"/>
      <c r="AB42" s="175"/>
      <c r="AC42" s="175"/>
      <c r="AD42" s="175"/>
      <c r="AE42" s="175"/>
      <c r="AF42" s="175"/>
      <c r="AG42" s="175"/>
    </row>
    <row r="43" spans="1:33" ht="14.5" hidden="1">
      <c r="A43"/>
      <c r="B43"/>
      <c r="C43"/>
      <c r="D43"/>
      <c r="E43"/>
      <c r="F43"/>
      <c r="G43"/>
      <c r="H43"/>
      <c r="I43"/>
      <c r="J43"/>
      <c r="K43"/>
      <c r="L43"/>
      <c r="M43"/>
      <c r="N43"/>
      <c r="O43"/>
      <c r="P43"/>
      <c r="Q43"/>
      <c r="R43"/>
      <c r="S43"/>
      <c r="T43"/>
      <c r="U43"/>
      <c r="V43"/>
      <c r="W43"/>
      <c r="X43"/>
      <c r="Y43"/>
      <c r="Z43"/>
      <c r="AA43" s="533"/>
      <c r="AB43"/>
      <c r="AC43"/>
      <c r="AD43"/>
      <c r="AE43"/>
      <c r="AF43"/>
      <c r="AG43"/>
    </row>
    <row r="44" spans="1:33" ht="0" hidden="1" customHeight="1">
      <c r="A44"/>
      <c r="B44"/>
      <c r="C44"/>
      <c r="D44"/>
      <c r="E44"/>
      <c r="F44"/>
      <c r="G44"/>
      <c r="H44"/>
      <c r="I44"/>
      <c r="J44"/>
      <c r="K44"/>
      <c r="L44"/>
      <c r="M44"/>
      <c r="N44"/>
      <c r="O44"/>
      <c r="P44"/>
      <c r="Q44"/>
      <c r="R44"/>
      <c r="S44"/>
      <c r="T44"/>
      <c r="U44"/>
      <c r="V44"/>
      <c r="W44"/>
      <c r="X44"/>
      <c r="Y44"/>
      <c r="Z44"/>
      <c r="AA44" s="533"/>
      <c r="AB44"/>
      <c r="AC44"/>
      <c r="AD44"/>
      <c r="AE44"/>
      <c r="AF44"/>
      <c r="AG44"/>
    </row>
    <row r="45" spans="1:33" ht="14.9" hidden="1" customHeight="1">
      <c r="A45"/>
      <c r="B45"/>
      <c r="C45"/>
      <c r="D45"/>
      <c r="E45"/>
      <c r="F45"/>
      <c r="G45"/>
      <c r="H45"/>
      <c r="I45"/>
      <c r="J45"/>
      <c r="K45"/>
      <c r="L45"/>
      <c r="M45"/>
      <c r="N45"/>
      <c r="O45"/>
      <c r="P45"/>
      <c r="Q45"/>
      <c r="R45"/>
      <c r="S45"/>
      <c r="T45"/>
      <c r="U45"/>
      <c r="V45"/>
      <c r="W45"/>
      <c r="X45"/>
      <c r="Y45"/>
      <c r="Z45"/>
      <c r="AA45" s="533"/>
      <c r="AB45"/>
      <c r="AC45"/>
      <c r="AD45"/>
      <c r="AE45"/>
      <c r="AF45"/>
      <c r="AG45"/>
    </row>
    <row r="46" spans="1:33" ht="15" hidden="1" customHeight="1">
      <c r="A46"/>
      <c r="B46"/>
      <c r="C46"/>
      <c r="D46"/>
      <c r="E46"/>
      <c r="F46"/>
      <c r="G46"/>
      <c r="H46"/>
      <c r="I46"/>
      <c r="J46"/>
      <c r="K46"/>
      <c r="L46"/>
      <c r="M46"/>
      <c r="N46"/>
      <c r="O46"/>
      <c r="P46"/>
      <c r="Q46"/>
      <c r="R46"/>
      <c r="S46"/>
      <c r="T46"/>
      <c r="U46"/>
      <c r="V46"/>
      <c r="W46"/>
      <c r="X46"/>
      <c r="Y46"/>
      <c r="Z46"/>
      <c r="AA46" s="533"/>
      <c r="AB46"/>
      <c r="AC46"/>
      <c r="AD46"/>
      <c r="AE46"/>
      <c r="AF46"/>
      <c r="AG46"/>
    </row>
    <row r="47" spans="1:33" ht="15" hidden="1" customHeight="1">
      <c r="A47"/>
      <c r="B47"/>
      <c r="C47"/>
      <c r="D47"/>
      <c r="E47"/>
      <c r="F47"/>
      <c r="G47"/>
      <c r="H47"/>
      <c r="I47"/>
      <c r="J47"/>
      <c r="K47"/>
      <c r="L47"/>
      <c r="M47"/>
      <c r="N47"/>
      <c r="O47"/>
      <c r="P47"/>
      <c r="Q47"/>
      <c r="R47"/>
      <c r="S47"/>
      <c r="T47"/>
      <c r="U47"/>
      <c r="V47"/>
      <c r="W47"/>
      <c r="X47"/>
      <c r="Y47"/>
      <c r="Z47"/>
      <c r="AA47" s="533"/>
      <c r="AB47"/>
      <c r="AC47"/>
      <c r="AD47"/>
      <c r="AE47"/>
      <c r="AF47"/>
      <c r="AG47"/>
    </row>
    <row r="48" spans="1:33" ht="15" hidden="1" customHeight="1">
      <c r="A48"/>
      <c r="B48"/>
      <c r="C48"/>
      <c r="D48"/>
      <c r="E48"/>
      <c r="F48"/>
      <c r="G48"/>
      <c r="H48"/>
      <c r="I48"/>
      <c r="J48"/>
      <c r="K48"/>
      <c r="L48"/>
      <c r="M48"/>
      <c r="N48"/>
      <c r="O48"/>
      <c r="P48"/>
      <c r="Q48"/>
      <c r="R48"/>
      <c r="S48"/>
      <c r="T48"/>
      <c r="U48"/>
      <c r="V48"/>
      <c r="W48"/>
      <c r="X48"/>
      <c r="Y48"/>
      <c r="Z48"/>
      <c r="AA48" s="533"/>
      <c r="AB48"/>
      <c r="AC48"/>
      <c r="AD48"/>
      <c r="AE48"/>
      <c r="AF48"/>
      <c r="AG48"/>
    </row>
    <row r="49" spans="1:33" ht="15" hidden="1" customHeight="1">
      <c r="A49"/>
      <c r="B49"/>
      <c r="C49"/>
      <c r="D49"/>
      <c r="E49"/>
      <c r="F49"/>
      <c r="G49"/>
      <c r="H49"/>
      <c r="I49"/>
      <c r="J49"/>
      <c r="K49"/>
      <c r="L49"/>
      <c r="M49"/>
      <c r="N49"/>
      <c r="O49"/>
      <c r="P49"/>
      <c r="Q49"/>
      <c r="R49"/>
      <c r="S49"/>
      <c r="T49"/>
      <c r="U49"/>
      <c r="V49"/>
      <c r="W49"/>
      <c r="X49"/>
      <c r="Y49"/>
      <c r="Z49"/>
      <c r="AA49" s="533"/>
      <c r="AB49"/>
      <c r="AC49"/>
      <c r="AD49"/>
      <c r="AE49"/>
      <c r="AF49"/>
      <c r="AG49"/>
    </row>
    <row r="50" spans="1:33" ht="15" hidden="1" customHeight="1">
      <c r="A50"/>
      <c r="B50"/>
      <c r="C50"/>
      <c r="D50"/>
      <c r="E50"/>
      <c r="F50"/>
      <c r="G50"/>
      <c r="H50"/>
      <c r="I50"/>
      <c r="J50"/>
      <c r="K50"/>
      <c r="L50"/>
      <c r="M50"/>
      <c r="N50"/>
      <c r="O50"/>
      <c r="P50"/>
      <c r="Q50"/>
      <c r="R50"/>
      <c r="S50"/>
      <c r="T50"/>
      <c r="U50"/>
      <c r="V50"/>
      <c r="W50"/>
      <c r="X50"/>
      <c r="Y50"/>
      <c r="Z50"/>
      <c r="AA50" s="533"/>
      <c r="AB50"/>
      <c r="AC50"/>
      <c r="AD50"/>
      <c r="AE50"/>
      <c r="AF50"/>
      <c r="AG50"/>
    </row>
    <row r="51" spans="1:33" ht="15" hidden="1" customHeight="1">
      <c r="A51"/>
      <c r="B51"/>
      <c r="C51"/>
      <c r="D51"/>
      <c r="E51"/>
      <c r="F51"/>
      <c r="G51"/>
      <c r="H51"/>
      <c r="I51"/>
      <c r="J51"/>
      <c r="K51"/>
      <c r="L51"/>
      <c r="M51"/>
      <c r="N51"/>
      <c r="O51"/>
      <c r="P51"/>
      <c r="Q51"/>
      <c r="R51"/>
      <c r="S51"/>
      <c r="T51"/>
      <c r="U51"/>
      <c r="V51"/>
      <c r="W51"/>
      <c r="X51"/>
      <c r="Y51"/>
      <c r="Z51"/>
      <c r="AA51" s="533"/>
      <c r="AB51"/>
      <c r="AC51"/>
      <c r="AD51"/>
      <c r="AE51"/>
      <c r="AF51"/>
      <c r="AG51"/>
    </row>
    <row r="52" spans="1:33" ht="15" hidden="1" customHeight="1">
      <c r="A52"/>
      <c r="B52"/>
      <c r="C52"/>
      <c r="D52"/>
      <c r="E52"/>
      <c r="F52"/>
      <c r="G52"/>
      <c r="H52"/>
      <c r="I52"/>
      <c r="J52"/>
      <c r="K52"/>
      <c r="L52"/>
      <c r="M52"/>
      <c r="N52"/>
      <c r="O52"/>
      <c r="P52"/>
      <c r="Q52"/>
      <c r="R52"/>
      <c r="S52"/>
      <c r="T52"/>
      <c r="U52"/>
      <c r="V52"/>
      <c r="W52"/>
      <c r="X52"/>
      <c r="Y52"/>
      <c r="Z52"/>
      <c r="AA52" s="533"/>
      <c r="AB52"/>
      <c r="AC52"/>
      <c r="AD52"/>
      <c r="AE52"/>
      <c r="AF52"/>
      <c r="AG52"/>
    </row>
    <row r="53" spans="1:33" ht="15" hidden="1" customHeight="1">
      <c r="A53"/>
      <c r="B53"/>
      <c r="C53"/>
      <c r="D53"/>
      <c r="E53"/>
      <c r="F53"/>
      <c r="G53"/>
      <c r="H53"/>
      <c r="I53"/>
      <c r="J53"/>
      <c r="K53"/>
      <c r="L53"/>
      <c r="M53"/>
      <c r="N53"/>
      <c r="O53"/>
      <c r="P53"/>
      <c r="Q53"/>
      <c r="R53"/>
      <c r="S53"/>
      <c r="T53"/>
      <c r="U53"/>
      <c r="V53"/>
      <c r="W53"/>
      <c r="X53"/>
      <c r="Y53"/>
      <c r="Z53"/>
      <c r="AA53" s="533"/>
      <c r="AB53"/>
      <c r="AC53"/>
      <c r="AD53"/>
      <c r="AE53"/>
      <c r="AF53"/>
      <c r="AG53"/>
    </row>
    <row r="54" spans="1:33" ht="15" hidden="1" customHeight="1">
      <c r="A54"/>
      <c r="B54"/>
      <c r="C54"/>
      <c r="D54"/>
      <c r="E54"/>
      <c r="F54"/>
      <c r="G54"/>
      <c r="H54"/>
      <c r="I54"/>
      <c r="J54"/>
      <c r="K54"/>
      <c r="L54"/>
      <c r="M54"/>
      <c r="N54"/>
      <c r="O54"/>
      <c r="P54"/>
      <c r="Q54"/>
      <c r="R54"/>
      <c r="S54"/>
      <c r="T54"/>
      <c r="U54"/>
      <c r="V54"/>
      <c r="W54"/>
      <c r="X54"/>
      <c r="Y54"/>
      <c r="Z54"/>
      <c r="AA54" s="533"/>
      <c r="AB54"/>
      <c r="AC54"/>
      <c r="AD54"/>
      <c r="AE54"/>
      <c r="AF54"/>
      <c r="AG54"/>
    </row>
    <row r="55" spans="1:33" ht="15" hidden="1" customHeight="1">
      <c r="A55"/>
      <c r="B55"/>
      <c r="C55"/>
      <c r="D55"/>
      <c r="E55"/>
      <c r="F55"/>
      <c r="G55"/>
      <c r="H55"/>
      <c r="I55"/>
      <c r="J55"/>
      <c r="K55"/>
      <c r="L55"/>
      <c r="M55"/>
      <c r="N55"/>
      <c r="O55"/>
      <c r="P55"/>
      <c r="Q55"/>
      <c r="R55"/>
      <c r="S55"/>
      <c r="T55"/>
      <c r="U55"/>
      <c r="V55"/>
      <c r="W55"/>
      <c r="X55"/>
      <c r="Y55"/>
      <c r="Z55"/>
      <c r="AA55" s="533"/>
      <c r="AB55"/>
      <c r="AC55"/>
      <c r="AD55"/>
      <c r="AE55"/>
      <c r="AF55"/>
      <c r="AG55"/>
    </row>
    <row r="56" spans="1:33" ht="15" hidden="1" customHeight="1">
      <c r="A56"/>
      <c r="B56"/>
      <c r="C56"/>
      <c r="D56"/>
      <c r="E56"/>
      <c r="F56"/>
      <c r="G56"/>
      <c r="H56"/>
      <c r="I56"/>
      <c r="J56"/>
      <c r="K56"/>
      <c r="L56"/>
      <c r="M56"/>
      <c r="N56"/>
      <c r="O56"/>
      <c r="P56"/>
      <c r="Q56"/>
      <c r="R56"/>
      <c r="S56"/>
      <c r="T56"/>
      <c r="U56"/>
      <c r="V56"/>
      <c r="W56"/>
      <c r="X56"/>
      <c r="Y56"/>
      <c r="Z56"/>
      <c r="AA56" s="533"/>
      <c r="AB56"/>
      <c r="AC56"/>
      <c r="AD56"/>
      <c r="AE56"/>
      <c r="AF56"/>
      <c r="AG56"/>
    </row>
    <row r="57" spans="1:33" ht="15" hidden="1" customHeight="1">
      <c r="A57"/>
      <c r="B57"/>
      <c r="C57"/>
      <c r="D57"/>
      <c r="E57"/>
      <c r="F57"/>
      <c r="G57"/>
      <c r="H57"/>
      <c r="I57"/>
      <c r="J57"/>
      <c r="K57"/>
      <c r="L57"/>
      <c r="M57"/>
      <c r="N57"/>
      <c r="O57"/>
      <c r="P57"/>
      <c r="Q57"/>
      <c r="R57"/>
      <c r="S57"/>
      <c r="T57"/>
      <c r="U57"/>
      <c r="V57"/>
      <c r="W57"/>
      <c r="X57"/>
      <c r="Y57"/>
      <c r="Z57"/>
      <c r="AA57" s="533"/>
      <c r="AB57"/>
      <c r="AC57"/>
      <c r="AD57"/>
      <c r="AE57"/>
      <c r="AF57"/>
      <c r="AG57"/>
    </row>
    <row r="58" spans="1:33" ht="15" hidden="1" customHeight="1">
      <c r="A58"/>
      <c r="B58"/>
      <c r="C58"/>
      <c r="D58"/>
      <c r="E58"/>
      <c r="F58"/>
      <c r="G58"/>
      <c r="H58"/>
      <c r="I58"/>
      <c r="J58"/>
      <c r="K58"/>
      <c r="L58"/>
      <c r="M58"/>
      <c r="N58"/>
      <c r="O58"/>
      <c r="P58"/>
      <c r="Q58"/>
      <c r="R58"/>
      <c r="S58"/>
      <c r="T58"/>
      <c r="U58"/>
      <c r="V58"/>
      <c r="W58"/>
      <c r="X58"/>
      <c r="Y58"/>
      <c r="Z58"/>
      <c r="AA58" s="533"/>
      <c r="AB58"/>
      <c r="AC58"/>
      <c r="AD58"/>
      <c r="AE58"/>
      <c r="AF58"/>
      <c r="AG58"/>
    </row>
    <row r="59" spans="1:33" ht="15" hidden="1" customHeight="1">
      <c r="A59"/>
      <c r="B59"/>
      <c r="C59"/>
      <c r="D59"/>
      <c r="E59"/>
      <c r="F59"/>
      <c r="G59"/>
      <c r="H59"/>
      <c r="I59"/>
      <c r="J59"/>
      <c r="K59"/>
      <c r="L59"/>
      <c r="M59"/>
      <c r="N59"/>
      <c r="O59"/>
      <c r="P59"/>
      <c r="Q59"/>
      <c r="R59"/>
      <c r="S59"/>
      <c r="T59"/>
      <c r="U59"/>
      <c r="V59"/>
      <c r="W59"/>
      <c r="X59"/>
      <c r="Y59"/>
      <c r="Z59"/>
      <c r="AA59" s="533"/>
      <c r="AB59"/>
      <c r="AC59"/>
      <c r="AD59"/>
      <c r="AE59"/>
      <c r="AF59"/>
      <c r="AG59"/>
    </row>
    <row r="60" spans="1:33" ht="15" hidden="1" customHeight="1">
      <c r="A60"/>
      <c r="B60"/>
      <c r="C60"/>
      <c r="D60"/>
      <c r="E60"/>
      <c r="F60"/>
      <c r="G60"/>
      <c r="H60"/>
      <c r="I60"/>
      <c r="J60"/>
      <c r="K60"/>
      <c r="L60"/>
      <c r="M60"/>
      <c r="N60"/>
      <c r="O60"/>
      <c r="P60"/>
      <c r="Q60"/>
      <c r="R60"/>
      <c r="S60"/>
      <c r="T60"/>
      <c r="U60"/>
      <c r="V60"/>
      <c r="W60"/>
      <c r="X60"/>
      <c r="Y60"/>
      <c r="Z60"/>
      <c r="AA60" s="533"/>
      <c r="AB60"/>
      <c r="AC60"/>
      <c r="AD60"/>
      <c r="AE60"/>
      <c r="AF60"/>
      <c r="AG60"/>
    </row>
    <row r="61" spans="1:33" ht="15" hidden="1" customHeight="1">
      <c r="A61"/>
      <c r="B61"/>
      <c r="C61"/>
      <c r="D61"/>
      <c r="E61"/>
      <c r="F61"/>
      <c r="G61"/>
      <c r="H61"/>
      <c r="I61"/>
      <c r="J61"/>
      <c r="K61"/>
      <c r="L61"/>
      <c r="M61"/>
      <c r="N61"/>
      <c r="O61"/>
      <c r="P61"/>
      <c r="Q61"/>
      <c r="R61"/>
      <c r="S61"/>
      <c r="T61"/>
      <c r="U61"/>
      <c r="V61"/>
      <c r="W61"/>
      <c r="X61"/>
      <c r="Y61"/>
      <c r="Z61"/>
      <c r="AA61" s="533"/>
      <c r="AB61"/>
      <c r="AC61"/>
      <c r="AD61"/>
      <c r="AE61"/>
      <c r="AF61"/>
      <c r="AG61"/>
    </row>
    <row r="62" spans="1:33" ht="15" hidden="1" customHeight="1">
      <c r="A62"/>
      <c r="B62"/>
      <c r="C62"/>
      <c r="D62"/>
      <c r="E62"/>
      <c r="F62"/>
      <c r="G62"/>
      <c r="H62"/>
      <c r="I62"/>
      <c r="J62"/>
      <c r="K62"/>
      <c r="L62"/>
      <c r="M62"/>
      <c r="N62"/>
      <c r="O62"/>
      <c r="P62"/>
      <c r="Q62"/>
      <c r="R62"/>
      <c r="S62"/>
      <c r="T62"/>
      <c r="U62"/>
      <c r="V62"/>
      <c r="W62"/>
      <c r="X62"/>
      <c r="Y62"/>
      <c r="Z62"/>
      <c r="AA62" s="533"/>
      <c r="AB62"/>
      <c r="AC62"/>
      <c r="AD62"/>
      <c r="AE62"/>
      <c r="AF62"/>
      <c r="AG62"/>
    </row>
    <row r="63" spans="1:33" ht="15" hidden="1" customHeight="1">
      <c r="A63"/>
      <c r="B63"/>
      <c r="C63"/>
      <c r="D63"/>
      <c r="E63"/>
      <c r="F63"/>
      <c r="G63"/>
      <c r="H63"/>
      <c r="I63"/>
      <c r="J63"/>
      <c r="K63"/>
      <c r="L63"/>
      <c r="M63"/>
      <c r="N63"/>
      <c r="O63"/>
      <c r="P63"/>
      <c r="Q63"/>
      <c r="R63"/>
      <c r="S63"/>
      <c r="T63"/>
      <c r="U63"/>
      <c r="V63"/>
      <c r="W63"/>
      <c r="X63"/>
      <c r="Y63"/>
      <c r="Z63"/>
      <c r="AA63" s="533"/>
      <c r="AB63"/>
      <c r="AC63"/>
      <c r="AD63"/>
      <c r="AE63"/>
      <c r="AF63"/>
      <c r="AG63"/>
    </row>
    <row r="64" spans="1:33" ht="15" hidden="1" customHeight="1">
      <c r="A64"/>
      <c r="B64"/>
      <c r="C64"/>
      <c r="D64"/>
      <c r="E64"/>
      <c r="F64"/>
      <c r="G64"/>
      <c r="H64"/>
      <c r="I64"/>
      <c r="J64"/>
      <c r="K64"/>
      <c r="L64"/>
      <c r="M64"/>
      <c r="N64"/>
      <c r="O64"/>
      <c r="P64"/>
      <c r="Q64"/>
      <c r="R64"/>
      <c r="S64"/>
      <c r="T64"/>
      <c r="U64"/>
      <c r="V64"/>
      <c r="W64"/>
      <c r="X64"/>
      <c r="Y64"/>
      <c r="Z64"/>
      <c r="AA64" s="533"/>
      <c r="AB64"/>
      <c r="AC64"/>
      <c r="AD64"/>
      <c r="AE64"/>
      <c r="AF64"/>
      <c r="AG64"/>
    </row>
    <row r="65" spans="1:33" ht="15" hidden="1" customHeight="1">
      <c r="A65"/>
      <c r="B65"/>
      <c r="C65"/>
      <c r="D65"/>
      <c r="E65"/>
      <c r="F65"/>
      <c r="G65"/>
      <c r="H65"/>
      <c r="I65"/>
      <c r="J65"/>
      <c r="K65"/>
      <c r="L65"/>
      <c r="M65"/>
      <c r="N65"/>
      <c r="O65"/>
      <c r="P65"/>
      <c r="Q65"/>
      <c r="R65"/>
      <c r="S65"/>
      <c r="T65"/>
      <c r="U65"/>
      <c r="V65"/>
      <c r="W65"/>
      <c r="X65"/>
      <c r="Y65"/>
      <c r="Z65"/>
      <c r="AA65" s="533"/>
      <c r="AB65"/>
      <c r="AC65"/>
      <c r="AD65"/>
      <c r="AE65"/>
      <c r="AF65"/>
      <c r="AG65"/>
    </row>
    <row r="66" spans="1:33" ht="15" hidden="1" customHeight="1">
      <c r="A66"/>
      <c r="B66"/>
      <c r="C66"/>
      <c r="D66"/>
      <c r="E66"/>
      <c r="F66"/>
      <c r="G66"/>
      <c r="H66"/>
      <c r="I66"/>
      <c r="J66"/>
      <c r="K66"/>
      <c r="L66"/>
      <c r="M66"/>
      <c r="N66"/>
      <c r="O66"/>
      <c r="P66"/>
      <c r="Q66"/>
      <c r="R66"/>
      <c r="S66"/>
      <c r="T66"/>
      <c r="U66"/>
      <c r="V66"/>
      <c r="W66"/>
      <c r="X66"/>
      <c r="Y66"/>
      <c r="Z66"/>
      <c r="AA66" s="533"/>
      <c r="AB66"/>
      <c r="AC66"/>
      <c r="AD66"/>
      <c r="AE66"/>
      <c r="AF66"/>
      <c r="AG66"/>
    </row>
    <row r="67" spans="1:33" ht="15" hidden="1" customHeight="1">
      <c r="A67"/>
      <c r="B67"/>
      <c r="C67"/>
      <c r="D67"/>
      <c r="E67"/>
      <c r="F67"/>
      <c r="G67"/>
      <c r="H67"/>
      <c r="I67"/>
      <c r="J67"/>
      <c r="K67"/>
      <c r="L67"/>
      <c r="M67"/>
      <c r="N67"/>
      <c r="O67"/>
      <c r="P67"/>
      <c r="Q67"/>
      <c r="R67"/>
      <c r="S67"/>
      <c r="T67"/>
      <c r="U67"/>
      <c r="V67"/>
      <c r="W67"/>
      <c r="X67"/>
      <c r="Y67"/>
      <c r="Z67"/>
      <c r="AA67" s="533"/>
      <c r="AB67"/>
      <c r="AC67"/>
      <c r="AD67"/>
      <c r="AE67"/>
      <c r="AF67"/>
      <c r="AG67"/>
    </row>
    <row r="68" spans="1:33" ht="15" hidden="1" customHeight="1">
      <c r="A68"/>
      <c r="B68"/>
      <c r="C68"/>
      <c r="D68"/>
      <c r="E68"/>
      <c r="F68"/>
      <c r="G68"/>
      <c r="H68"/>
      <c r="I68"/>
      <c r="J68"/>
      <c r="K68"/>
      <c r="L68"/>
      <c r="M68"/>
      <c r="N68"/>
      <c r="O68"/>
      <c r="P68"/>
      <c r="Q68"/>
      <c r="R68"/>
      <c r="S68"/>
      <c r="T68"/>
      <c r="U68"/>
      <c r="V68"/>
      <c r="W68"/>
      <c r="X68"/>
      <c r="Y68"/>
      <c r="Z68"/>
      <c r="AA68" s="533"/>
      <c r="AB68"/>
      <c r="AC68"/>
      <c r="AD68"/>
      <c r="AE68"/>
      <c r="AF68"/>
      <c r="AG68"/>
    </row>
    <row r="69" spans="1:33" ht="15" hidden="1" customHeight="1">
      <c r="A69"/>
      <c r="B69"/>
      <c r="C69"/>
      <c r="D69"/>
      <c r="E69"/>
      <c r="F69"/>
      <c r="G69"/>
      <c r="H69"/>
      <c r="I69"/>
      <c r="J69"/>
      <c r="K69"/>
      <c r="L69"/>
      <c r="M69"/>
      <c r="N69"/>
      <c r="O69"/>
      <c r="P69"/>
      <c r="Q69"/>
      <c r="R69"/>
      <c r="S69"/>
      <c r="T69"/>
      <c r="U69"/>
      <c r="V69"/>
      <c r="W69"/>
      <c r="X69"/>
      <c r="Y69"/>
      <c r="Z69"/>
      <c r="AA69" s="533"/>
      <c r="AB69"/>
      <c r="AC69"/>
      <c r="AD69"/>
      <c r="AE69"/>
      <c r="AF69"/>
      <c r="AG69"/>
    </row>
    <row r="70" spans="1:33" ht="15" hidden="1" customHeight="1">
      <c r="A70"/>
      <c r="B70"/>
      <c r="C70"/>
      <c r="D70"/>
      <c r="E70"/>
      <c r="F70"/>
      <c r="G70"/>
      <c r="H70"/>
      <c r="I70"/>
      <c r="J70"/>
      <c r="K70"/>
      <c r="L70"/>
      <c r="M70"/>
      <c r="N70"/>
      <c r="O70"/>
      <c r="P70"/>
      <c r="Q70"/>
      <c r="R70"/>
      <c r="S70"/>
      <c r="T70"/>
      <c r="U70"/>
      <c r="V70"/>
      <c r="W70"/>
      <c r="X70"/>
      <c r="Y70"/>
      <c r="Z70"/>
      <c r="AA70" s="533"/>
      <c r="AB70"/>
      <c r="AC70"/>
      <c r="AD70"/>
      <c r="AE70"/>
      <c r="AF70"/>
      <c r="AG70"/>
    </row>
    <row r="71" spans="1:33" ht="15" hidden="1" customHeight="1">
      <c r="A71"/>
      <c r="B71"/>
      <c r="C71"/>
      <c r="D71"/>
      <c r="E71"/>
      <c r="F71"/>
      <c r="G71"/>
      <c r="H71"/>
      <c r="I71"/>
      <c r="J71"/>
      <c r="K71"/>
      <c r="L71"/>
      <c r="M71"/>
      <c r="N71"/>
      <c r="O71"/>
      <c r="P71"/>
      <c r="Q71"/>
      <c r="R71"/>
      <c r="S71"/>
      <c r="T71"/>
      <c r="U71"/>
      <c r="V71"/>
      <c r="W71"/>
      <c r="X71"/>
      <c r="Y71"/>
      <c r="Z71"/>
      <c r="AA71" s="533"/>
      <c r="AB71"/>
      <c r="AC71"/>
      <c r="AD71"/>
      <c r="AE71"/>
      <c r="AF71"/>
      <c r="AG71"/>
    </row>
    <row r="72" spans="1:33" ht="15" hidden="1" customHeight="1">
      <c r="A72"/>
      <c r="B72"/>
      <c r="C72"/>
      <c r="D72"/>
      <c r="E72"/>
      <c r="F72"/>
      <c r="G72"/>
      <c r="H72"/>
      <c r="I72"/>
      <c r="J72"/>
      <c r="K72"/>
      <c r="L72"/>
      <c r="M72"/>
      <c r="N72"/>
      <c r="O72"/>
      <c r="P72"/>
      <c r="Q72"/>
      <c r="R72"/>
      <c r="S72"/>
      <c r="T72"/>
      <c r="U72"/>
      <c r="V72"/>
      <c r="W72"/>
      <c r="X72"/>
      <c r="Y72"/>
      <c r="Z72"/>
      <c r="AA72" s="533"/>
      <c r="AB72"/>
      <c r="AC72"/>
      <c r="AD72"/>
      <c r="AE72"/>
      <c r="AF72"/>
      <c r="AG72"/>
    </row>
  </sheetData>
  <mergeCells count="18">
    <mergeCell ref="C35:F39"/>
    <mergeCell ref="T10:T12"/>
    <mergeCell ref="U10:U12"/>
    <mergeCell ref="V10:V12"/>
    <mergeCell ref="W10:W12"/>
    <mergeCell ref="H10:H12"/>
    <mergeCell ref="I10:J11"/>
    <mergeCell ref="L10:M11"/>
    <mergeCell ref="O10:P11"/>
    <mergeCell ref="R10:R12"/>
    <mergeCell ref="S10:S12"/>
    <mergeCell ref="Z10:Z12"/>
    <mergeCell ref="AC10:AC12"/>
    <mergeCell ref="AE10:AE12"/>
    <mergeCell ref="AG10:AG12"/>
    <mergeCell ref="X10:X12"/>
    <mergeCell ref="Y10:Y12"/>
    <mergeCell ref="AA10:AA12"/>
  </mergeCells>
  <conditionalFormatting sqref="H3">
    <cfRule type="cellIs" dxfId="75" priority="5" stopIfTrue="1" operator="greaterThan">
      <formula>0</formula>
    </cfRule>
    <cfRule type="cellIs" dxfId="74" priority="6" stopIfTrue="1" operator="lessThan">
      <formula>1</formula>
    </cfRule>
  </conditionalFormatting>
  <conditionalFormatting sqref="H15:H31">
    <cfRule type="cellIs" dxfId="73" priority="1" stopIfTrue="1" operator="greaterThan">
      <formula>0</formula>
    </cfRule>
    <cfRule type="cellIs" dxfId="72" priority="2" stopIfTrue="1" operator="lessThan">
      <formula>1</formula>
    </cfRule>
  </conditionalFormatting>
  <dataValidations count="1">
    <dataValidation type="list" allowBlank="1" showInputMessage="1" showErrorMessage="1" sqref="AC15:AC31 J15:J31 M15:M31 P15:P31" xr:uid="{1C8B583F-92BB-4A01-BBBD-50705A605F8A}">
      <formula1>Confidence_grade</formula1>
    </dataValidation>
  </dataValidations>
  <pageMargins left="0.23622047244094491" right="0.23622047244094491" top="0.74803149606299213" bottom="0.74803149606299213" header="0.31496062992125984" footer="0.31496062992125984"/>
  <pageSetup paperSize="9" scale="67" fitToWidth="4" orientation="landscape" r:id="rId1"/>
  <headerFooter>
    <oddHeader>&amp;LDepartment of Internal Affairs - Three Waters Reform Programme - Request for Information Template Workbook I</oddHeader>
    <oddFooter>&amp;LPage &amp;P</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93402B-1EC2-4032-ABDA-5F3147062F03}">
  <sheetPr>
    <tabColor rgb="FF55EBF7"/>
    <pageSetUpPr fitToPage="1"/>
  </sheetPr>
  <dimension ref="A1:XEG72"/>
  <sheetViews>
    <sheetView showGridLines="0" zoomScale="80" zoomScaleNormal="80" workbookViewId="0">
      <pane xSplit="8" ySplit="12" topLeftCell="I13" activePane="bottomRight" state="frozen"/>
      <selection activeCell="F20" sqref="F20"/>
      <selection pane="topRight" activeCell="F20" sqref="F20"/>
      <selection pane="bottomLeft" activeCell="F20" sqref="F20"/>
      <selection pane="bottomRight" activeCell="F20" sqref="F20"/>
    </sheetView>
  </sheetViews>
  <sheetFormatPr defaultColWidth="0" defaultRowHeight="0" customHeight="1" zeroHeight="1"/>
  <cols>
    <col min="1" max="1" width="2.453125" style="418" customWidth="1"/>
    <col min="2" max="2" width="6.453125" style="418" customWidth="1"/>
    <col min="3" max="3" width="17.08984375" style="418" customWidth="1"/>
    <col min="4" max="4" width="56.6328125" style="418" customWidth="1"/>
    <col min="5" max="5" width="9.453125" style="418" customWidth="1"/>
    <col min="6" max="6" width="8.54296875" style="418" customWidth="1"/>
    <col min="7" max="7" width="8.54296875" style="419" customWidth="1"/>
    <col min="8" max="8" width="19" style="66" bestFit="1" customWidth="1"/>
    <col min="9" max="9" width="13.54296875" style="418" customWidth="1"/>
    <col min="10" max="11" width="5.54296875" style="418" customWidth="1"/>
    <col min="12" max="12" width="13.54296875" style="418" customWidth="1"/>
    <col min="13" max="13" width="5.54296875" style="418" customWidth="1"/>
    <col min="14" max="14" width="5.54296875" style="419" customWidth="1"/>
    <col min="15" max="15" width="13.54296875" style="418" customWidth="1"/>
    <col min="16" max="17" width="5.54296875" style="418" customWidth="1"/>
    <col min="18" max="18" width="16.54296875" style="419" customWidth="1"/>
    <col min="19" max="19" width="16.54296875" style="104" customWidth="1"/>
    <col min="20" max="26" width="16.54296875" style="418" customWidth="1"/>
    <col min="27" max="27" width="16.54296875" style="32" customWidth="1"/>
    <col min="28" max="30" width="5.54296875" style="418" customWidth="1"/>
    <col min="31" max="31" width="15.453125" style="418" customWidth="1"/>
    <col min="32" max="32" width="5.54296875" style="418" customWidth="1"/>
    <col min="33" max="33" width="49.453125" style="418" customWidth="1"/>
    <col min="34" max="35" width="5.54296875" hidden="1"/>
    <col min="36" max="16350" width="9.453125" hidden="1"/>
    <col min="16362" max="16384" width="9.453125" hidden="1"/>
  </cols>
  <sheetData>
    <row r="1" spans="1:33" ht="28.4" customHeight="1">
      <c r="B1" s="382" t="str">
        <f>'Key information'!$B$6</f>
        <v>Three Waters Reform Programme: Request for Information Workbook I</v>
      </c>
      <c r="C1" s="421"/>
      <c r="D1" s="421"/>
      <c r="E1" s="186"/>
      <c r="F1" s="186"/>
      <c r="G1" s="186"/>
      <c r="H1" s="384"/>
      <c r="I1" s="186"/>
      <c r="J1" s="186"/>
      <c r="K1" s="186"/>
      <c r="L1" s="186"/>
      <c r="M1" s="186"/>
      <c r="N1" s="186"/>
      <c r="O1" s="186"/>
      <c r="P1" s="186"/>
      <c r="Q1" s="186"/>
      <c r="R1" s="186"/>
      <c r="S1" s="186"/>
      <c r="T1" s="186"/>
      <c r="U1" s="186"/>
      <c r="V1" s="186"/>
      <c r="W1" s="186"/>
      <c r="X1" s="186"/>
      <c r="Y1" s="186"/>
      <c r="Z1" s="186"/>
      <c r="AA1" s="536"/>
      <c r="AB1" s="186"/>
      <c r="AC1" s="186"/>
      <c r="AD1" s="186"/>
      <c r="AE1" s="186"/>
      <c r="AF1" s="186"/>
      <c r="AG1" s="187"/>
    </row>
    <row r="2" spans="1:33" ht="20">
      <c r="B2" s="37"/>
      <c r="C2" s="163"/>
      <c r="D2" s="116"/>
      <c r="E2" s="430"/>
      <c r="F2" s="430"/>
      <c r="G2" s="430"/>
      <c r="H2" s="430"/>
      <c r="I2" s="430"/>
      <c r="J2" s="430"/>
      <c r="K2" s="430"/>
      <c r="L2" s="430"/>
      <c r="M2" s="430"/>
      <c r="N2" s="430"/>
      <c r="O2" s="430"/>
      <c r="P2" s="430"/>
      <c r="Q2" s="430"/>
      <c r="R2" s="430"/>
      <c r="S2" s="430"/>
      <c r="T2" s="430"/>
      <c r="U2" s="430"/>
      <c r="V2" s="430"/>
      <c r="W2" s="430"/>
      <c r="X2" s="430"/>
      <c r="Y2" s="430"/>
      <c r="Z2" s="430"/>
      <c r="AB2" s="430"/>
      <c r="AC2" s="430"/>
      <c r="AD2" s="430"/>
      <c r="AE2" s="430"/>
      <c r="AF2" s="430"/>
      <c r="AG2" s="117"/>
    </row>
    <row r="3" spans="1:33" ht="14.5">
      <c r="A3" s="422"/>
      <c r="B3" s="320" t="s">
        <v>495</v>
      </c>
      <c r="C3" s="166"/>
      <c r="D3" s="321">
        <f>'Key information'!$E$8</f>
        <v>0</v>
      </c>
      <c r="E3" s="166"/>
      <c r="F3" s="118"/>
      <c r="G3" s="338" t="s">
        <v>100</v>
      </c>
      <c r="H3" s="441">
        <f>SUM(H15:H31)</f>
        <v>17</v>
      </c>
      <c r="I3" s="118"/>
      <c r="J3" s="118"/>
      <c r="K3" s="118"/>
      <c r="L3" s="118"/>
      <c r="M3" s="118"/>
      <c r="N3" s="429"/>
      <c r="O3" s="189"/>
      <c r="P3" s="430"/>
      <c r="Q3" s="430"/>
      <c r="R3" s="430"/>
      <c r="S3" s="73"/>
      <c r="T3" s="166"/>
      <c r="U3" s="166"/>
      <c r="V3" s="166"/>
      <c r="W3" s="166"/>
      <c r="X3" s="166"/>
      <c r="Y3" s="166"/>
      <c r="Z3" s="166"/>
      <c r="AA3" s="369"/>
      <c r="AB3" s="166"/>
      <c r="AC3" s="166"/>
      <c r="AD3" s="166"/>
      <c r="AE3" s="166"/>
      <c r="AF3" s="166"/>
      <c r="AG3" s="167"/>
    </row>
    <row r="4" spans="1:33" ht="14.5">
      <c r="B4" s="448"/>
      <c r="C4" s="190"/>
      <c r="D4" s="191"/>
      <c r="E4" s="439"/>
      <c r="F4" s="439"/>
      <c r="G4" s="439"/>
      <c r="H4" s="439"/>
      <c r="I4" s="439"/>
      <c r="J4" s="439"/>
      <c r="K4" s="439"/>
      <c r="L4" s="439"/>
      <c r="M4" s="439"/>
      <c r="N4" s="42"/>
      <c r="O4" s="43"/>
      <c r="P4" s="43"/>
      <c r="Q4" s="43"/>
      <c r="R4" s="43"/>
      <c r="S4" s="193"/>
      <c r="T4" s="42"/>
      <c r="U4" s="42"/>
      <c r="V4" s="42"/>
      <c r="W4" s="42"/>
      <c r="X4" s="42"/>
      <c r="Y4" s="42"/>
      <c r="Z4" s="42"/>
      <c r="AA4" s="537"/>
      <c r="AB4" s="42"/>
      <c r="AC4" s="42"/>
      <c r="AD4" s="42"/>
      <c r="AE4" s="42"/>
      <c r="AF4" s="42"/>
      <c r="AG4" s="168"/>
    </row>
    <row r="5" spans="1:33" ht="14.5">
      <c r="C5" s="32"/>
      <c r="H5" s="419"/>
      <c r="S5" s="457"/>
      <c r="T5" s="419"/>
    </row>
    <row r="6" spans="1:33" ht="15" thickBot="1">
      <c r="B6" s="44"/>
      <c r="C6" s="45"/>
      <c r="D6" s="423"/>
      <c r="E6" s="423"/>
      <c r="F6" s="423"/>
      <c r="G6" s="423"/>
      <c r="H6" s="423"/>
      <c r="I6" s="423"/>
      <c r="J6" s="423"/>
      <c r="K6" s="423"/>
      <c r="L6" s="423"/>
      <c r="M6" s="423"/>
      <c r="N6" s="47"/>
      <c r="O6" s="423"/>
      <c r="P6" s="423"/>
      <c r="Q6" s="47"/>
      <c r="R6" s="47"/>
      <c r="S6" s="105"/>
      <c r="T6" s="423"/>
      <c r="U6" s="423"/>
      <c r="V6" s="423"/>
      <c r="W6" s="423"/>
      <c r="X6" s="423"/>
      <c r="Y6" s="423"/>
      <c r="Z6" s="423"/>
      <c r="AA6" s="146"/>
      <c r="AB6" s="423"/>
      <c r="AC6" s="423"/>
      <c r="AD6" s="423"/>
      <c r="AE6" s="423"/>
      <c r="AF6" s="423"/>
      <c r="AG6" s="131"/>
    </row>
    <row r="7" spans="1:33" ht="14.5">
      <c r="B7" s="48"/>
      <c r="C7" s="86" t="s">
        <v>722</v>
      </c>
      <c r="D7" s="87"/>
      <c r="E7" s="430"/>
      <c r="F7" s="430"/>
      <c r="G7" s="429"/>
      <c r="H7" s="430"/>
      <c r="I7" s="430"/>
      <c r="J7" s="430"/>
      <c r="K7" s="430"/>
      <c r="L7" s="430"/>
      <c r="M7" s="430"/>
      <c r="N7" s="429"/>
      <c r="O7" s="430"/>
      <c r="P7" s="430"/>
      <c r="Q7" s="419"/>
      <c r="R7" s="429"/>
      <c r="S7" s="124"/>
      <c r="T7" s="430"/>
      <c r="U7" s="430"/>
      <c r="V7" s="430"/>
      <c r="W7" s="430"/>
      <c r="X7" s="430"/>
      <c r="Y7" s="430"/>
      <c r="Z7" s="430"/>
      <c r="AB7" s="430"/>
      <c r="AC7" s="430"/>
      <c r="AD7" s="430"/>
      <c r="AE7" s="430"/>
      <c r="AF7" s="430"/>
      <c r="AG7" s="117"/>
    </row>
    <row r="8" spans="1:33" ht="15" thickBot="1">
      <c r="B8" s="48"/>
      <c r="C8" s="88" t="s">
        <v>692</v>
      </c>
      <c r="D8" s="89"/>
      <c r="E8" s="430"/>
      <c r="F8" s="430"/>
      <c r="G8" s="429"/>
      <c r="H8" s="430"/>
      <c r="I8" s="430"/>
      <c r="J8" s="430"/>
      <c r="K8" s="430"/>
      <c r="L8" s="430"/>
      <c r="M8" s="430"/>
      <c r="N8" s="429"/>
      <c r="O8" s="430"/>
      <c r="P8" s="430"/>
      <c r="Q8" s="419"/>
      <c r="R8" s="429"/>
      <c r="S8" s="124"/>
      <c r="T8" s="430"/>
      <c r="U8" s="430"/>
      <c r="V8" s="430"/>
      <c r="W8" s="430"/>
      <c r="X8" s="430"/>
      <c r="Y8" s="430"/>
      <c r="Z8" s="430"/>
      <c r="AB8" s="430"/>
      <c r="AC8" s="430"/>
      <c r="AD8" s="430"/>
      <c r="AE8" s="430"/>
      <c r="AF8" s="430"/>
      <c r="AG8" s="117"/>
    </row>
    <row r="9" spans="1:33" ht="17.5" thickBot="1">
      <c r="B9" s="48"/>
      <c r="C9" s="430"/>
      <c r="D9" s="430"/>
      <c r="E9" s="430"/>
      <c r="F9" s="430"/>
      <c r="G9" s="429"/>
      <c r="H9" s="430"/>
      <c r="I9" s="430"/>
      <c r="J9" s="430"/>
      <c r="K9" s="430"/>
      <c r="L9" s="430"/>
      <c r="M9" s="430"/>
      <c r="N9" s="429"/>
      <c r="O9" s="430"/>
      <c r="P9" s="430"/>
      <c r="Q9" s="419"/>
      <c r="R9" s="429"/>
      <c r="S9" s="124"/>
      <c r="T9" s="430"/>
      <c r="U9" s="430"/>
      <c r="V9" s="430"/>
      <c r="W9" s="430"/>
      <c r="X9" s="430"/>
      <c r="Y9" s="430"/>
      <c r="Z9" s="430"/>
      <c r="AB9" s="430"/>
      <c r="AC9" s="334" t="s">
        <v>836</v>
      </c>
      <c r="AD9" s="430"/>
      <c r="AE9" s="430"/>
      <c r="AF9" s="430"/>
      <c r="AG9" s="117"/>
    </row>
    <row r="10" spans="1:33" ht="21" customHeight="1">
      <c r="B10" s="48"/>
      <c r="C10" s="86" t="s">
        <v>101</v>
      </c>
      <c r="D10" s="95" t="s">
        <v>32</v>
      </c>
      <c r="E10" s="95" t="s">
        <v>102</v>
      </c>
      <c r="F10" s="91" t="s">
        <v>103</v>
      </c>
      <c r="H10" s="602" t="s">
        <v>104</v>
      </c>
      <c r="I10" s="605">
        <v>43646</v>
      </c>
      <c r="J10" s="606"/>
      <c r="L10" s="605">
        <v>44012</v>
      </c>
      <c r="M10" s="606"/>
      <c r="N10" s="418"/>
      <c r="O10" s="594" t="s">
        <v>8</v>
      </c>
      <c r="P10" s="595"/>
      <c r="R10" s="567" t="s">
        <v>132</v>
      </c>
      <c r="S10" s="567" t="s">
        <v>118</v>
      </c>
      <c r="T10" s="567" t="s">
        <v>119</v>
      </c>
      <c r="U10" s="567" t="s">
        <v>120</v>
      </c>
      <c r="V10" s="567" t="s">
        <v>121</v>
      </c>
      <c r="W10" s="567" t="s">
        <v>122</v>
      </c>
      <c r="X10" s="567" t="s">
        <v>123</v>
      </c>
      <c r="Y10" s="567" t="s">
        <v>124</v>
      </c>
      <c r="Z10" s="567" t="s">
        <v>125</v>
      </c>
      <c r="AA10" s="567" t="s">
        <v>835</v>
      </c>
      <c r="AC10" s="576" t="s">
        <v>112</v>
      </c>
      <c r="AD10" s="419"/>
      <c r="AE10" s="570" t="s">
        <v>105</v>
      </c>
      <c r="AF10" s="424"/>
      <c r="AG10" s="573" t="s">
        <v>106</v>
      </c>
    </row>
    <row r="11" spans="1:33" ht="14.5">
      <c r="B11" s="48"/>
      <c r="C11" s="126" t="s">
        <v>107</v>
      </c>
      <c r="D11" s="94"/>
      <c r="E11" s="94"/>
      <c r="F11" s="92" t="s">
        <v>108</v>
      </c>
      <c r="H11" s="603"/>
      <c r="I11" s="607"/>
      <c r="J11" s="608"/>
      <c r="L11" s="607"/>
      <c r="M11" s="608"/>
      <c r="N11" s="418"/>
      <c r="O11" s="596"/>
      <c r="P11" s="597"/>
      <c r="R11" s="568"/>
      <c r="S11" s="568"/>
      <c r="T11" s="568"/>
      <c r="U11" s="568"/>
      <c r="V11" s="568"/>
      <c r="W11" s="568"/>
      <c r="X11" s="568"/>
      <c r="Y11" s="568"/>
      <c r="Z11" s="568"/>
      <c r="AA11" s="568"/>
      <c r="AC11" s="577"/>
      <c r="AD11" s="419"/>
      <c r="AE11" s="571"/>
      <c r="AF11" s="424"/>
      <c r="AG11" s="574"/>
    </row>
    <row r="12" spans="1:33" ht="15" thickBot="1">
      <c r="B12" s="48"/>
      <c r="C12" s="88"/>
      <c r="D12" s="96"/>
      <c r="E12" s="96"/>
      <c r="F12" s="93"/>
      <c r="H12" s="604"/>
      <c r="I12" s="98"/>
      <c r="J12" s="456" t="s">
        <v>112</v>
      </c>
      <c r="L12" s="98"/>
      <c r="M12" s="456" t="s">
        <v>112</v>
      </c>
      <c r="N12" s="418"/>
      <c r="O12" s="98"/>
      <c r="P12" s="456" t="s">
        <v>112</v>
      </c>
      <c r="R12" s="569"/>
      <c r="S12" s="569"/>
      <c r="T12" s="569"/>
      <c r="U12" s="569"/>
      <c r="V12" s="569"/>
      <c r="W12" s="569"/>
      <c r="X12" s="569"/>
      <c r="Y12" s="569"/>
      <c r="Z12" s="569"/>
      <c r="AA12" s="569"/>
      <c r="AC12" s="578"/>
      <c r="AD12" s="419"/>
      <c r="AE12" s="572"/>
      <c r="AF12" s="425"/>
      <c r="AG12" s="575"/>
    </row>
    <row r="13" spans="1:33" ht="14.5">
      <c r="B13" s="48"/>
      <c r="C13" s="430"/>
      <c r="D13" s="430"/>
      <c r="E13" s="430"/>
      <c r="F13" s="430"/>
      <c r="G13" s="429"/>
      <c r="H13" s="430"/>
      <c r="I13" s="430"/>
      <c r="J13" s="430"/>
      <c r="K13" s="430"/>
      <c r="L13" s="430"/>
      <c r="M13" s="430"/>
      <c r="N13" s="429"/>
      <c r="O13" s="430"/>
      <c r="P13" s="430"/>
      <c r="Q13" s="430"/>
      <c r="R13" s="430"/>
      <c r="S13" s="430"/>
      <c r="T13" s="430"/>
      <c r="U13" s="430"/>
      <c r="V13" s="430"/>
      <c r="W13" s="430"/>
      <c r="X13" s="430"/>
      <c r="Y13" s="430"/>
      <c r="Z13" s="430"/>
      <c r="AB13" s="430"/>
      <c r="AC13" s="430"/>
      <c r="AD13" s="430"/>
      <c r="AE13" s="430"/>
      <c r="AF13" s="430"/>
      <c r="AG13" s="117"/>
    </row>
    <row r="14" spans="1:33" ht="19.5" customHeight="1">
      <c r="B14" s="48"/>
      <c r="C14" s="430"/>
      <c r="D14" s="430"/>
      <c r="E14" s="430"/>
      <c r="F14" s="430"/>
      <c r="G14" s="430"/>
      <c r="H14" s="430"/>
      <c r="I14" s="430"/>
      <c r="J14" s="430"/>
      <c r="K14" s="430"/>
      <c r="L14" s="430"/>
      <c r="M14" s="430"/>
      <c r="N14" s="430"/>
      <c r="O14" s="430"/>
      <c r="P14" s="430"/>
      <c r="Q14" s="430"/>
      <c r="R14" s="430"/>
      <c r="S14" s="430"/>
      <c r="T14" s="430"/>
      <c r="U14" s="430"/>
      <c r="V14" s="430"/>
      <c r="W14" s="430"/>
      <c r="X14" s="430"/>
      <c r="Y14" s="430"/>
      <c r="Z14" s="90"/>
      <c r="AA14" s="539"/>
      <c r="AC14" s="430"/>
      <c r="AD14" s="430"/>
      <c r="AE14" s="430"/>
      <c r="AF14" s="430"/>
      <c r="AG14" s="117"/>
    </row>
    <row r="15" spans="1:33" ht="14.5">
      <c r="B15" s="436">
        <f>IF(C15="","",COUNTIF($C15:C$15,"&lt;&gt;""")-COUNTBLANK($C15:C$15))</f>
        <v>1</v>
      </c>
      <c r="C15" s="427" t="s">
        <v>648</v>
      </c>
      <c r="D15" s="427" t="s">
        <v>348</v>
      </c>
      <c r="E15" s="433" t="s">
        <v>128</v>
      </c>
      <c r="F15" s="428" t="s">
        <v>109</v>
      </c>
      <c r="G15" s="429"/>
      <c r="H15" s="442">
        <f>IF(AND(I15&lt;&gt;"",J15&lt;&gt;"",L15&lt;&gt;"",M15&lt;&gt;"",O15&lt;&gt;"",P15&lt;&gt;"",AG15&lt;&gt;"",R15&lt;&gt;"",S15&lt;&gt;"",T15&lt;&gt;"",U15&lt;&gt;"",V15&lt;&gt;"",W15&lt;&gt;"",X15&lt;&gt;"",Y15&lt;&gt;"",Z15&lt;&gt;"",AA15&lt;&gt;"",AC15&lt;&gt;""),0,1)</f>
        <v>1</v>
      </c>
      <c r="I15" s="74"/>
      <c r="J15" s="434"/>
      <c r="K15" s="429"/>
      <c r="L15" s="74"/>
      <c r="M15" s="434"/>
      <c r="N15" s="429"/>
      <c r="O15" s="74"/>
      <c r="P15" s="434"/>
      <c r="Q15" s="429"/>
      <c r="R15" s="74"/>
      <c r="S15" s="74"/>
      <c r="T15" s="74"/>
      <c r="U15" s="74"/>
      <c r="V15" s="74"/>
      <c r="W15" s="74"/>
      <c r="X15" s="74"/>
      <c r="Y15" s="74"/>
      <c r="Z15" s="74"/>
      <c r="AA15" s="484"/>
      <c r="AC15" s="434"/>
      <c r="AD15" s="430"/>
      <c r="AE15" s="458"/>
      <c r="AF15" s="429"/>
      <c r="AG15" s="74"/>
    </row>
    <row r="16" spans="1:33" ht="14.5">
      <c r="B16" s="436">
        <f>IF(C16="","",COUNTIF($C$15:C16,"&lt;&gt;""")-COUNTBLANK($C$15:C16))</f>
        <v>2</v>
      </c>
      <c r="C16" s="427" t="s">
        <v>649</v>
      </c>
      <c r="D16" s="427" t="s">
        <v>350</v>
      </c>
      <c r="E16" s="433" t="s">
        <v>128</v>
      </c>
      <c r="F16" s="428" t="s">
        <v>109</v>
      </c>
      <c r="G16" s="429"/>
      <c r="H16" s="442">
        <f t="shared" ref="H16:H31" si="0">IF(AND(I16&lt;&gt;"",J16&lt;&gt;"",L16&lt;&gt;"",M16&lt;&gt;"",O16&lt;&gt;"",P16&lt;&gt;"",AG16&lt;&gt;"",R16&lt;&gt;"",S16&lt;&gt;"",T16&lt;&gt;"",U16&lt;&gt;"",V16&lt;&gt;"",W16&lt;&gt;"",X16&lt;&gt;"",Y16&lt;&gt;"",Z16&lt;&gt;"",AA16&lt;&gt;"",AC16&lt;&gt;""),0,1)</f>
        <v>1</v>
      </c>
      <c r="I16" s="74"/>
      <c r="J16" s="174"/>
      <c r="K16" s="171"/>
      <c r="L16" s="74"/>
      <c r="M16" s="174"/>
      <c r="N16" s="171"/>
      <c r="O16" s="194"/>
      <c r="P16" s="174"/>
      <c r="Q16" s="171"/>
      <c r="R16" s="74"/>
      <c r="S16" s="74"/>
      <c r="T16" s="74"/>
      <c r="U16" s="74"/>
      <c r="V16" s="194"/>
      <c r="W16" s="194"/>
      <c r="X16" s="194"/>
      <c r="Y16" s="194"/>
      <c r="Z16" s="194"/>
      <c r="AA16" s="542"/>
      <c r="AC16" s="434"/>
      <c r="AD16" s="430"/>
      <c r="AE16" s="458"/>
      <c r="AF16" s="429"/>
      <c r="AG16" s="74"/>
    </row>
    <row r="17" spans="2:33" ht="14.5">
      <c r="B17" s="436">
        <f>IF(C17="","",COUNTIF($C$15:C17,"&lt;&gt;""")-COUNTBLANK($C$15:C17))</f>
        <v>3</v>
      </c>
      <c r="C17" s="427" t="s">
        <v>650</v>
      </c>
      <c r="D17" s="427" t="s">
        <v>352</v>
      </c>
      <c r="E17" s="433" t="s">
        <v>128</v>
      </c>
      <c r="F17" s="428" t="s">
        <v>109</v>
      </c>
      <c r="G17" s="429"/>
      <c r="H17" s="442">
        <f t="shared" si="0"/>
        <v>1</v>
      </c>
      <c r="I17" s="74"/>
      <c r="J17" s="434"/>
      <c r="K17" s="171"/>
      <c r="L17" s="74"/>
      <c r="M17" s="434"/>
      <c r="N17" s="171"/>
      <c r="O17" s="74"/>
      <c r="P17" s="434"/>
      <c r="Q17" s="171"/>
      <c r="R17" s="74"/>
      <c r="S17" s="74"/>
      <c r="T17" s="74"/>
      <c r="U17" s="74"/>
      <c r="V17" s="74"/>
      <c r="W17" s="74"/>
      <c r="X17" s="74"/>
      <c r="Y17" s="74"/>
      <c r="Z17" s="74"/>
      <c r="AA17" s="484"/>
      <c r="AC17" s="434"/>
      <c r="AD17" s="430"/>
      <c r="AE17" s="458"/>
      <c r="AF17" s="429"/>
      <c r="AG17" s="74"/>
    </row>
    <row r="18" spans="2:33" ht="14.5">
      <c r="B18" s="436">
        <f>IF(C18="","",COUNTIF($C$15:C18,"&lt;&gt;""")-COUNTBLANK($C$15:C18))</f>
        <v>4</v>
      </c>
      <c r="C18" s="427" t="s">
        <v>651</v>
      </c>
      <c r="D18" s="427" t="s">
        <v>354</v>
      </c>
      <c r="E18" s="433" t="s">
        <v>128</v>
      </c>
      <c r="F18" s="428" t="s">
        <v>109</v>
      </c>
      <c r="G18" s="429"/>
      <c r="H18" s="442">
        <f t="shared" si="0"/>
        <v>1</v>
      </c>
      <c r="I18" s="74"/>
      <c r="J18" s="434"/>
      <c r="K18" s="171"/>
      <c r="L18" s="74"/>
      <c r="M18" s="434"/>
      <c r="N18" s="171"/>
      <c r="O18" s="74"/>
      <c r="P18" s="434"/>
      <c r="Q18" s="171"/>
      <c r="R18" s="74"/>
      <c r="S18" s="74"/>
      <c r="T18" s="74"/>
      <c r="U18" s="74"/>
      <c r="V18" s="74"/>
      <c r="W18" s="74"/>
      <c r="X18" s="74"/>
      <c r="Y18" s="74"/>
      <c r="Z18" s="74"/>
      <c r="AA18" s="484"/>
      <c r="AC18" s="434"/>
      <c r="AD18" s="430"/>
      <c r="AE18" s="458"/>
      <c r="AF18" s="429"/>
      <c r="AG18" s="74"/>
    </row>
    <row r="19" spans="2:33" ht="14.5">
      <c r="B19" s="436">
        <f>IF(C19="","",COUNTIF($C$15:C19,"&lt;&gt;""")-COUNTBLANK($C$15:C19))</f>
        <v>5</v>
      </c>
      <c r="C19" s="427" t="s">
        <v>652</v>
      </c>
      <c r="D19" s="427" t="s">
        <v>356</v>
      </c>
      <c r="E19" s="433" t="s">
        <v>128</v>
      </c>
      <c r="F19" s="428" t="s">
        <v>109</v>
      </c>
      <c r="G19" s="429"/>
      <c r="H19" s="442">
        <f t="shared" si="0"/>
        <v>1</v>
      </c>
      <c r="I19" s="74"/>
      <c r="J19" s="434"/>
      <c r="K19" s="171"/>
      <c r="L19" s="74"/>
      <c r="M19" s="434"/>
      <c r="N19" s="171"/>
      <c r="O19" s="74"/>
      <c r="P19" s="434"/>
      <c r="Q19" s="171"/>
      <c r="R19" s="74"/>
      <c r="S19" s="74"/>
      <c r="T19" s="74"/>
      <c r="U19" s="74"/>
      <c r="V19" s="74"/>
      <c r="W19" s="74"/>
      <c r="X19" s="74"/>
      <c r="Y19" s="74"/>
      <c r="Z19" s="74"/>
      <c r="AA19" s="484"/>
      <c r="AC19" s="434"/>
      <c r="AD19" s="430"/>
      <c r="AE19" s="458"/>
      <c r="AF19" s="429"/>
      <c r="AG19" s="74"/>
    </row>
    <row r="20" spans="2:33" ht="14.5">
      <c r="B20" s="436">
        <f>IF(C20="","",COUNTIF($C$15:C20,"&lt;&gt;""")-COUNTBLANK($C$15:C20))</f>
        <v>6</v>
      </c>
      <c r="C20" s="427" t="s">
        <v>653</v>
      </c>
      <c r="D20" s="427" t="s">
        <v>505</v>
      </c>
      <c r="E20" s="433" t="s">
        <v>128</v>
      </c>
      <c r="F20" s="428" t="s">
        <v>109</v>
      </c>
      <c r="G20" s="429"/>
      <c r="H20" s="442">
        <f t="shared" si="0"/>
        <v>1</v>
      </c>
      <c r="I20" s="74"/>
      <c r="J20" s="434"/>
      <c r="K20" s="171"/>
      <c r="L20" s="74"/>
      <c r="M20" s="434"/>
      <c r="N20" s="171"/>
      <c r="O20" s="74"/>
      <c r="P20" s="434"/>
      <c r="Q20" s="171"/>
      <c r="R20" s="74"/>
      <c r="S20" s="74"/>
      <c r="T20" s="74"/>
      <c r="U20" s="74"/>
      <c r="V20" s="74"/>
      <c r="W20" s="74"/>
      <c r="X20" s="74"/>
      <c r="Y20" s="74"/>
      <c r="Z20" s="74"/>
      <c r="AA20" s="484"/>
      <c r="AC20" s="434"/>
      <c r="AD20" s="430"/>
      <c r="AE20" s="458"/>
      <c r="AF20" s="429"/>
      <c r="AG20" s="74"/>
    </row>
    <row r="21" spans="2:33" ht="14.5">
      <c r="B21" s="436">
        <f>IF(C21="","",COUNTIF($C$15:C21,"&lt;&gt;""")-COUNTBLANK($C$15:C21))</f>
        <v>7</v>
      </c>
      <c r="C21" s="427" t="s">
        <v>654</v>
      </c>
      <c r="D21" s="427" t="s">
        <v>359</v>
      </c>
      <c r="E21" s="433" t="s">
        <v>128</v>
      </c>
      <c r="F21" s="428" t="s">
        <v>109</v>
      </c>
      <c r="G21" s="429"/>
      <c r="H21" s="442">
        <f t="shared" si="0"/>
        <v>1</v>
      </c>
      <c r="I21" s="74"/>
      <c r="J21" s="434"/>
      <c r="K21" s="171"/>
      <c r="L21" s="74"/>
      <c r="M21" s="434"/>
      <c r="N21" s="171"/>
      <c r="O21" s="74"/>
      <c r="P21" s="434"/>
      <c r="Q21" s="171"/>
      <c r="R21" s="74"/>
      <c r="S21" s="74"/>
      <c r="T21" s="74"/>
      <c r="U21" s="74"/>
      <c r="V21" s="74"/>
      <c r="W21" s="74"/>
      <c r="X21" s="74"/>
      <c r="Y21" s="74"/>
      <c r="Z21" s="74"/>
      <c r="AA21" s="484"/>
      <c r="AC21" s="434"/>
      <c r="AD21" s="430"/>
      <c r="AE21" s="458"/>
      <c r="AF21" s="429"/>
      <c r="AG21" s="74"/>
    </row>
    <row r="22" spans="2:33" ht="14.5">
      <c r="B22" s="436">
        <f>IF(C22="","",COUNTIF($C$15:C22,"&lt;&gt;""")-COUNTBLANK($C$15:C22))</f>
        <v>8</v>
      </c>
      <c r="C22" s="427" t="s">
        <v>655</v>
      </c>
      <c r="D22" s="427" t="s">
        <v>558</v>
      </c>
      <c r="E22" s="433" t="s">
        <v>128</v>
      </c>
      <c r="F22" s="428" t="s">
        <v>109</v>
      </c>
      <c r="G22" s="429"/>
      <c r="H22" s="442">
        <f t="shared" si="0"/>
        <v>1</v>
      </c>
      <c r="I22" s="74"/>
      <c r="J22" s="434"/>
      <c r="K22" s="171"/>
      <c r="L22" s="74"/>
      <c r="M22" s="434"/>
      <c r="N22" s="171"/>
      <c r="O22" s="74"/>
      <c r="P22" s="434"/>
      <c r="Q22" s="171"/>
      <c r="R22" s="74"/>
      <c r="S22" s="74"/>
      <c r="T22" s="74"/>
      <c r="U22" s="74"/>
      <c r="V22" s="74"/>
      <c r="W22" s="74"/>
      <c r="X22" s="74"/>
      <c r="Y22" s="74"/>
      <c r="Z22" s="74"/>
      <c r="AA22" s="484"/>
      <c r="AC22" s="434"/>
      <c r="AD22" s="430"/>
      <c r="AE22" s="458"/>
      <c r="AF22" s="429"/>
      <c r="AG22" s="74"/>
    </row>
    <row r="23" spans="2:33" ht="14.5">
      <c r="B23" s="436">
        <f>IF(C23="","",COUNTIF($C$15:C23,"&lt;&gt;""")-COUNTBLANK($C$15:C23))</f>
        <v>9</v>
      </c>
      <c r="C23" s="427" t="s">
        <v>656</v>
      </c>
      <c r="D23" s="427" t="s">
        <v>564</v>
      </c>
      <c r="E23" s="433" t="s">
        <v>128</v>
      </c>
      <c r="F23" s="428" t="s">
        <v>109</v>
      </c>
      <c r="G23" s="429"/>
      <c r="H23" s="442">
        <f t="shared" si="0"/>
        <v>1</v>
      </c>
      <c r="I23" s="74"/>
      <c r="J23" s="434"/>
      <c r="K23" s="171"/>
      <c r="L23" s="74"/>
      <c r="M23" s="434"/>
      <c r="N23" s="171"/>
      <c r="O23" s="74"/>
      <c r="P23" s="434"/>
      <c r="Q23" s="171"/>
      <c r="R23" s="74"/>
      <c r="S23" s="74"/>
      <c r="T23" s="74"/>
      <c r="U23" s="74"/>
      <c r="V23" s="74"/>
      <c r="W23" s="74"/>
      <c r="X23" s="74"/>
      <c r="Y23" s="74"/>
      <c r="Z23" s="74"/>
      <c r="AA23" s="484"/>
      <c r="AC23" s="434"/>
      <c r="AD23" s="430"/>
      <c r="AE23" s="458"/>
      <c r="AF23" s="429"/>
      <c r="AG23" s="74"/>
    </row>
    <row r="24" spans="2:33" ht="14.5">
      <c r="B24" s="436">
        <f>IF(C24="","",COUNTIF($C$15:C24,"&lt;&gt;""")-COUNTBLANK($C$15:C24))</f>
        <v>10</v>
      </c>
      <c r="C24" s="427" t="s">
        <v>657</v>
      </c>
      <c r="D24" s="427" t="s">
        <v>571</v>
      </c>
      <c r="E24" s="433" t="s">
        <v>128</v>
      </c>
      <c r="F24" s="428" t="s">
        <v>109</v>
      </c>
      <c r="G24" s="429"/>
      <c r="H24" s="442">
        <f t="shared" si="0"/>
        <v>1</v>
      </c>
      <c r="I24" s="74"/>
      <c r="J24" s="434"/>
      <c r="K24" s="171"/>
      <c r="L24" s="74"/>
      <c r="M24" s="434"/>
      <c r="N24" s="171"/>
      <c r="O24" s="74"/>
      <c r="P24" s="434"/>
      <c r="Q24" s="171"/>
      <c r="R24" s="74"/>
      <c r="S24" s="74"/>
      <c r="T24" s="74"/>
      <c r="U24" s="74"/>
      <c r="V24" s="74"/>
      <c r="W24" s="74"/>
      <c r="X24" s="74"/>
      <c r="Y24" s="74"/>
      <c r="Z24" s="74"/>
      <c r="AA24" s="484"/>
      <c r="AC24" s="434"/>
      <c r="AD24" s="430"/>
      <c r="AE24" s="458"/>
      <c r="AF24" s="429"/>
      <c r="AG24" s="74"/>
    </row>
    <row r="25" spans="2:33" ht="14.5">
      <c r="B25" s="436">
        <f>IF(C25="","",COUNTIF($C$15:C25,"&lt;&gt;""")-COUNTBLANK($C$15:C25))</f>
        <v>11</v>
      </c>
      <c r="C25" s="427" t="s">
        <v>658</v>
      </c>
      <c r="D25" s="427" t="s">
        <v>572</v>
      </c>
      <c r="E25" s="433" t="s">
        <v>128</v>
      </c>
      <c r="F25" s="428" t="s">
        <v>109</v>
      </c>
      <c r="G25" s="429"/>
      <c r="H25" s="442">
        <f t="shared" si="0"/>
        <v>1</v>
      </c>
      <c r="I25" s="74"/>
      <c r="J25" s="434"/>
      <c r="K25" s="171"/>
      <c r="L25" s="74"/>
      <c r="M25" s="434"/>
      <c r="N25" s="171"/>
      <c r="O25" s="74"/>
      <c r="P25" s="434"/>
      <c r="Q25" s="171"/>
      <c r="R25" s="74"/>
      <c r="S25" s="74"/>
      <c r="T25" s="74"/>
      <c r="U25" s="74"/>
      <c r="V25" s="74"/>
      <c r="W25" s="74"/>
      <c r="X25" s="74"/>
      <c r="Y25" s="74"/>
      <c r="Z25" s="74"/>
      <c r="AA25" s="484"/>
      <c r="AC25" s="434"/>
      <c r="AD25" s="430"/>
      <c r="AE25" s="458"/>
      <c r="AF25" s="429"/>
      <c r="AG25" s="74"/>
    </row>
    <row r="26" spans="2:33" ht="14.5">
      <c r="B26" s="436">
        <f>IF(C26="","",COUNTIF($C$15:C26,"&lt;&gt;""")-COUNTBLANK($C$15:C26))</f>
        <v>12</v>
      </c>
      <c r="C26" s="427" t="s">
        <v>659</v>
      </c>
      <c r="D26" s="427" t="s">
        <v>565</v>
      </c>
      <c r="E26" s="433" t="s">
        <v>128</v>
      </c>
      <c r="F26" s="428" t="s">
        <v>109</v>
      </c>
      <c r="G26" s="429"/>
      <c r="H26" s="442">
        <f t="shared" si="0"/>
        <v>1</v>
      </c>
      <c r="I26" s="74"/>
      <c r="J26" s="434"/>
      <c r="K26" s="171"/>
      <c r="L26" s="74"/>
      <c r="M26" s="434"/>
      <c r="N26" s="171"/>
      <c r="O26" s="74"/>
      <c r="P26" s="434"/>
      <c r="Q26" s="171"/>
      <c r="R26" s="74"/>
      <c r="S26" s="74"/>
      <c r="T26" s="74"/>
      <c r="U26" s="74"/>
      <c r="V26" s="74"/>
      <c r="W26" s="74"/>
      <c r="X26" s="74"/>
      <c r="Y26" s="74"/>
      <c r="Z26" s="74"/>
      <c r="AA26" s="484"/>
      <c r="AC26" s="434"/>
      <c r="AD26" s="430"/>
      <c r="AE26" s="458"/>
      <c r="AF26" s="429"/>
      <c r="AG26" s="74"/>
    </row>
    <row r="27" spans="2:33" ht="14.5">
      <c r="B27" s="436">
        <f>IF(C27="","",COUNTIF($C$15:C27,"&lt;&gt;""")-COUNTBLANK($C$15:C27))</f>
        <v>13</v>
      </c>
      <c r="C27" s="427" t="s">
        <v>660</v>
      </c>
      <c r="D27" s="427" t="s">
        <v>573</v>
      </c>
      <c r="E27" s="433" t="s">
        <v>128</v>
      </c>
      <c r="F27" s="428" t="s">
        <v>109</v>
      </c>
      <c r="G27" s="429"/>
      <c r="H27" s="442">
        <f t="shared" si="0"/>
        <v>1</v>
      </c>
      <c r="I27" s="74"/>
      <c r="J27" s="434"/>
      <c r="K27" s="171"/>
      <c r="L27" s="74"/>
      <c r="M27" s="434"/>
      <c r="N27" s="171"/>
      <c r="O27" s="74"/>
      <c r="P27" s="434"/>
      <c r="Q27" s="171"/>
      <c r="R27" s="74"/>
      <c r="S27" s="74"/>
      <c r="T27" s="74"/>
      <c r="U27" s="74"/>
      <c r="V27" s="74"/>
      <c r="W27" s="74"/>
      <c r="X27" s="74"/>
      <c r="Y27" s="74"/>
      <c r="Z27" s="74"/>
      <c r="AA27" s="484"/>
      <c r="AC27" s="434"/>
      <c r="AD27" s="430"/>
      <c r="AE27" s="458"/>
      <c r="AF27" s="429"/>
      <c r="AG27" s="74"/>
    </row>
    <row r="28" spans="2:33" ht="14.5">
      <c r="B28" s="436">
        <f>IF(C28="","",COUNTIF($C$15:C28,"&lt;&gt;""")-COUNTBLANK($C$15:C28))</f>
        <v>14</v>
      </c>
      <c r="C28" s="427" t="s">
        <v>661</v>
      </c>
      <c r="D28" s="427" t="s">
        <v>367</v>
      </c>
      <c r="E28" s="433" t="s">
        <v>128</v>
      </c>
      <c r="F28" s="428" t="s">
        <v>109</v>
      </c>
      <c r="G28" s="429"/>
      <c r="H28" s="442">
        <f t="shared" si="0"/>
        <v>1</v>
      </c>
      <c r="I28" s="74"/>
      <c r="J28" s="434"/>
      <c r="K28" s="171"/>
      <c r="L28" s="74"/>
      <c r="M28" s="434"/>
      <c r="N28" s="171"/>
      <c r="O28" s="74"/>
      <c r="P28" s="434"/>
      <c r="Q28" s="171"/>
      <c r="R28" s="74"/>
      <c r="S28" s="74"/>
      <c r="T28" s="74"/>
      <c r="U28" s="74"/>
      <c r="V28" s="74"/>
      <c r="W28" s="74"/>
      <c r="X28" s="74"/>
      <c r="Y28" s="74"/>
      <c r="Z28" s="74"/>
      <c r="AA28" s="484"/>
      <c r="AC28" s="434"/>
      <c r="AD28" s="430"/>
      <c r="AE28" s="458"/>
      <c r="AF28" s="429"/>
      <c r="AG28" s="74"/>
    </row>
    <row r="29" spans="2:33" ht="14.5">
      <c r="B29" s="436">
        <f>IF(C29="","",COUNTIF($C$15:C29,"&lt;&gt;""")-COUNTBLANK($C$15:C29))</f>
        <v>15</v>
      </c>
      <c r="C29" s="427" t="s">
        <v>662</v>
      </c>
      <c r="D29" s="427" t="s">
        <v>369</v>
      </c>
      <c r="E29" s="433" t="s">
        <v>128</v>
      </c>
      <c r="F29" s="428" t="s">
        <v>109</v>
      </c>
      <c r="G29" s="429"/>
      <c r="H29" s="442">
        <f t="shared" si="0"/>
        <v>1</v>
      </c>
      <c r="I29" s="74"/>
      <c r="J29" s="434"/>
      <c r="K29" s="171"/>
      <c r="L29" s="74"/>
      <c r="M29" s="434"/>
      <c r="N29" s="171"/>
      <c r="O29" s="74"/>
      <c r="P29" s="434"/>
      <c r="Q29" s="171"/>
      <c r="R29" s="74"/>
      <c r="S29" s="74"/>
      <c r="T29" s="74"/>
      <c r="U29" s="74"/>
      <c r="V29" s="74"/>
      <c r="W29" s="74"/>
      <c r="X29" s="74"/>
      <c r="Y29" s="74"/>
      <c r="Z29" s="74"/>
      <c r="AA29" s="484"/>
      <c r="AC29" s="434"/>
      <c r="AD29" s="430"/>
      <c r="AE29" s="458"/>
      <c r="AF29" s="429"/>
      <c r="AG29" s="74"/>
    </row>
    <row r="30" spans="2:33" ht="14.5">
      <c r="B30" s="436">
        <f>IF(C30="","",COUNTIF($C$15:C30,"&lt;&gt;""")-COUNTBLANK($C$15:C30))</f>
        <v>16</v>
      </c>
      <c r="C30" s="427" t="s">
        <v>663</v>
      </c>
      <c r="D30" s="100" t="s">
        <v>574</v>
      </c>
      <c r="E30" s="433" t="s">
        <v>128</v>
      </c>
      <c r="F30" s="428" t="s">
        <v>109</v>
      </c>
      <c r="G30" s="429"/>
      <c r="H30" s="442">
        <f t="shared" si="0"/>
        <v>1</v>
      </c>
      <c r="I30" s="74"/>
      <c r="J30" s="434"/>
      <c r="K30" s="171"/>
      <c r="L30" s="74"/>
      <c r="M30" s="434"/>
      <c r="N30" s="171"/>
      <c r="O30" s="74"/>
      <c r="P30" s="434"/>
      <c r="Q30" s="171"/>
      <c r="R30" s="74"/>
      <c r="S30" s="74"/>
      <c r="T30" s="74"/>
      <c r="U30" s="74"/>
      <c r="V30" s="74"/>
      <c r="W30" s="74"/>
      <c r="X30" s="74"/>
      <c r="Y30" s="74"/>
      <c r="Z30" s="74"/>
      <c r="AA30" s="484"/>
      <c r="AC30" s="434"/>
      <c r="AD30" s="430"/>
      <c r="AE30" s="458"/>
      <c r="AF30" s="429"/>
      <c r="AG30" s="74"/>
    </row>
    <row r="31" spans="2:33" ht="14.5">
      <c r="B31" s="436">
        <f>IF(C31="","",COUNTIF($C$15:C31,"&lt;&gt;""")-COUNTBLANK($C$15:C31))</f>
        <v>17</v>
      </c>
      <c r="C31" s="427" t="s">
        <v>664</v>
      </c>
      <c r="D31" s="427" t="s">
        <v>372</v>
      </c>
      <c r="E31" s="433" t="s">
        <v>128</v>
      </c>
      <c r="F31" s="428" t="s">
        <v>114</v>
      </c>
      <c r="G31" s="429"/>
      <c r="H31" s="442">
        <f t="shared" si="0"/>
        <v>1</v>
      </c>
      <c r="I31" s="354">
        <f>SUM(I15:I30)</f>
        <v>0</v>
      </c>
      <c r="J31" s="434"/>
      <c r="K31" s="171"/>
      <c r="L31" s="354">
        <f>SUM(L15:L30)</f>
        <v>0</v>
      </c>
      <c r="M31" s="434"/>
      <c r="N31" s="171"/>
      <c r="O31" s="354">
        <f>SUM(O15:O30)</f>
        <v>0</v>
      </c>
      <c r="P31" s="434"/>
      <c r="Q31" s="171"/>
      <c r="R31" s="354">
        <f t="shared" ref="R31:Z31" si="1">SUM(R15:R30)</f>
        <v>0</v>
      </c>
      <c r="S31" s="354">
        <f t="shared" si="1"/>
        <v>0</v>
      </c>
      <c r="T31" s="354">
        <f t="shared" si="1"/>
        <v>0</v>
      </c>
      <c r="U31" s="354">
        <f t="shared" si="1"/>
        <v>0</v>
      </c>
      <c r="V31" s="354">
        <f t="shared" si="1"/>
        <v>0</v>
      </c>
      <c r="W31" s="354">
        <f t="shared" si="1"/>
        <v>0</v>
      </c>
      <c r="X31" s="354">
        <f t="shared" si="1"/>
        <v>0</v>
      </c>
      <c r="Y31" s="354">
        <f t="shared" si="1"/>
        <v>0</v>
      </c>
      <c r="Z31" s="354">
        <f t="shared" si="1"/>
        <v>0</v>
      </c>
      <c r="AA31" s="504">
        <f>SUM(AA15:AA30)</f>
        <v>0</v>
      </c>
      <c r="AC31" s="434"/>
      <c r="AD31" s="430"/>
      <c r="AE31" s="458"/>
      <c r="AF31" s="429"/>
      <c r="AG31" s="74"/>
    </row>
    <row r="32" spans="2:33" ht="14.5">
      <c r="B32" s="48"/>
      <c r="C32" s="430"/>
      <c r="D32" s="430"/>
      <c r="E32" s="430"/>
      <c r="F32" s="430"/>
      <c r="G32" s="429"/>
      <c r="H32" s="430"/>
      <c r="I32" s="170"/>
      <c r="J32" s="170"/>
      <c r="K32" s="170"/>
      <c r="L32" s="170"/>
      <c r="M32" s="170"/>
      <c r="N32" s="171"/>
      <c r="O32" s="429"/>
      <c r="P32" s="430"/>
      <c r="Q32" s="430"/>
      <c r="R32" s="430"/>
      <c r="S32" s="196"/>
      <c r="T32" s="430"/>
      <c r="U32" s="430"/>
      <c r="V32" s="430"/>
      <c r="W32" s="430"/>
      <c r="X32" s="430"/>
      <c r="Y32" s="430"/>
      <c r="Z32" s="430"/>
      <c r="AB32" s="430"/>
      <c r="AC32" s="430"/>
      <c r="AD32" s="430"/>
      <c r="AE32" s="430"/>
      <c r="AF32" s="430"/>
      <c r="AG32" s="117"/>
    </row>
    <row r="33" spans="1:33" ht="14.5">
      <c r="B33" s="48"/>
      <c r="C33" s="430"/>
      <c r="D33" s="430"/>
      <c r="E33" s="430"/>
      <c r="F33" s="430"/>
      <c r="G33" s="429"/>
      <c r="H33" s="430"/>
      <c r="I33" s="430"/>
      <c r="J33" s="430"/>
      <c r="K33" s="430"/>
      <c r="L33" s="430"/>
      <c r="M33" s="430"/>
      <c r="N33" s="429"/>
      <c r="O33" s="429"/>
      <c r="P33" s="430"/>
      <c r="Q33" s="430"/>
      <c r="R33" s="430"/>
      <c r="S33" s="196"/>
      <c r="T33" s="430"/>
      <c r="U33" s="430"/>
      <c r="V33" s="430"/>
      <c r="W33" s="430"/>
      <c r="X33" s="430"/>
      <c r="Y33" s="430"/>
      <c r="Z33" s="430"/>
      <c r="AB33" s="430"/>
      <c r="AC33" s="430"/>
      <c r="AD33" s="430"/>
      <c r="AE33" s="430"/>
      <c r="AF33" s="430"/>
      <c r="AG33" s="117"/>
    </row>
    <row r="34" spans="1:33" ht="14.5">
      <c r="B34" s="48"/>
      <c r="C34" s="430" t="s">
        <v>110</v>
      </c>
      <c r="D34" s="430"/>
      <c r="E34" s="430"/>
      <c r="F34" s="430"/>
      <c r="G34" s="429"/>
      <c r="H34" s="430"/>
      <c r="I34" s="430"/>
      <c r="J34" s="430"/>
      <c r="K34" s="430"/>
      <c r="L34" s="430"/>
      <c r="M34" s="430"/>
      <c r="N34" s="429"/>
      <c r="O34" s="429"/>
      <c r="P34" s="430"/>
      <c r="Q34" s="430"/>
      <c r="R34" s="430"/>
      <c r="S34" s="196"/>
      <c r="T34" s="430"/>
      <c r="U34" s="430"/>
      <c r="V34" s="430"/>
      <c r="W34" s="430"/>
      <c r="X34" s="430"/>
      <c r="Y34" s="430"/>
      <c r="Z34" s="430"/>
      <c r="AB34" s="430"/>
      <c r="AC34" s="430"/>
      <c r="AD34" s="430"/>
      <c r="AE34" s="430"/>
      <c r="AF34" s="430"/>
      <c r="AG34" s="117"/>
    </row>
    <row r="35" spans="1:33" ht="14.5">
      <c r="B35" s="48"/>
      <c r="C35" s="636"/>
      <c r="D35" s="636"/>
      <c r="E35" s="636"/>
      <c r="F35" s="636"/>
      <c r="G35" s="429"/>
      <c r="H35" s="430"/>
      <c r="I35" s="430"/>
      <c r="J35" s="430"/>
      <c r="K35" s="430"/>
      <c r="L35" s="430"/>
      <c r="M35" s="430"/>
      <c r="N35" s="429"/>
      <c r="O35" s="429"/>
      <c r="P35" s="430"/>
      <c r="Q35" s="430"/>
      <c r="R35" s="430"/>
      <c r="S35" s="196"/>
      <c r="T35" s="430"/>
      <c r="U35" s="430"/>
      <c r="V35" s="430"/>
      <c r="W35" s="430"/>
      <c r="X35" s="430"/>
      <c r="Y35" s="430"/>
      <c r="Z35" s="430"/>
      <c r="AB35" s="430"/>
      <c r="AC35" s="430"/>
      <c r="AD35" s="430"/>
      <c r="AE35" s="430"/>
      <c r="AF35" s="430"/>
      <c r="AG35" s="117"/>
    </row>
    <row r="36" spans="1:33" ht="14.5">
      <c r="B36" s="48"/>
      <c r="C36" s="636"/>
      <c r="D36" s="636"/>
      <c r="E36" s="636"/>
      <c r="F36" s="636"/>
      <c r="G36" s="429"/>
      <c r="H36" s="430"/>
      <c r="I36" s="430"/>
      <c r="J36" s="430"/>
      <c r="K36" s="430"/>
      <c r="L36" s="430"/>
      <c r="M36" s="430"/>
      <c r="N36" s="429"/>
      <c r="O36" s="429"/>
      <c r="P36" s="430"/>
      <c r="Q36" s="430"/>
      <c r="R36" s="430"/>
      <c r="S36" s="196"/>
      <c r="T36" s="430"/>
      <c r="U36" s="430"/>
      <c r="V36" s="430"/>
      <c r="W36" s="430"/>
      <c r="X36" s="430"/>
      <c r="Y36" s="430"/>
      <c r="Z36" s="430"/>
      <c r="AB36" s="430"/>
      <c r="AC36" s="430"/>
      <c r="AD36" s="430"/>
      <c r="AE36" s="430"/>
      <c r="AF36" s="430"/>
      <c r="AG36" s="117"/>
    </row>
    <row r="37" spans="1:33" ht="14.5">
      <c r="B37" s="48"/>
      <c r="C37" s="636"/>
      <c r="D37" s="636"/>
      <c r="E37" s="636"/>
      <c r="F37" s="636"/>
      <c r="G37" s="429"/>
      <c r="H37" s="430"/>
      <c r="I37" s="430"/>
      <c r="J37" s="430"/>
      <c r="K37" s="430"/>
      <c r="L37" s="430"/>
      <c r="M37" s="430"/>
      <c r="N37" s="429"/>
      <c r="O37" s="429"/>
      <c r="P37" s="430"/>
      <c r="Q37" s="430"/>
      <c r="R37" s="430"/>
      <c r="S37" s="196"/>
      <c r="T37" s="430"/>
      <c r="U37" s="430"/>
      <c r="V37" s="430"/>
      <c r="W37" s="430"/>
      <c r="X37" s="430"/>
      <c r="Y37" s="430"/>
      <c r="Z37" s="430"/>
      <c r="AB37" s="430"/>
      <c r="AC37" s="430"/>
      <c r="AD37" s="430"/>
      <c r="AE37" s="430"/>
      <c r="AF37" s="430"/>
      <c r="AG37" s="117"/>
    </row>
    <row r="38" spans="1:33" ht="14.5">
      <c r="B38" s="48"/>
      <c r="C38" s="636"/>
      <c r="D38" s="636"/>
      <c r="E38" s="636"/>
      <c r="F38" s="636"/>
      <c r="G38" s="429"/>
      <c r="H38" s="430"/>
      <c r="I38" s="430"/>
      <c r="J38" s="430"/>
      <c r="K38" s="430"/>
      <c r="L38" s="430"/>
      <c r="M38" s="430"/>
      <c r="N38" s="429"/>
      <c r="O38" s="429"/>
      <c r="P38" s="430"/>
      <c r="Q38" s="430"/>
      <c r="R38" s="430"/>
      <c r="S38" s="196"/>
      <c r="T38" s="430"/>
      <c r="U38" s="430"/>
      <c r="V38" s="430"/>
      <c r="W38" s="430"/>
      <c r="X38" s="430"/>
      <c r="Y38" s="430"/>
      <c r="Z38" s="430"/>
      <c r="AB38" s="430"/>
      <c r="AC38" s="430"/>
      <c r="AD38" s="430"/>
      <c r="AE38" s="430"/>
      <c r="AF38" s="430"/>
      <c r="AG38" s="117"/>
    </row>
    <row r="39" spans="1:33" ht="14.5">
      <c r="B39" s="48"/>
      <c r="C39" s="636"/>
      <c r="D39" s="636"/>
      <c r="E39" s="636"/>
      <c r="F39" s="636"/>
      <c r="G39" s="429"/>
      <c r="H39" s="430"/>
      <c r="I39" s="430"/>
      <c r="J39" s="430"/>
      <c r="K39" s="430"/>
      <c r="L39" s="430"/>
      <c r="M39" s="430"/>
      <c r="N39" s="429"/>
      <c r="O39" s="429"/>
      <c r="P39" s="430"/>
      <c r="Q39" s="430"/>
      <c r="R39" s="430"/>
      <c r="S39" s="196"/>
      <c r="T39" s="430"/>
      <c r="U39" s="430"/>
      <c r="V39" s="430"/>
      <c r="W39" s="430"/>
      <c r="X39" s="430"/>
      <c r="Y39" s="430"/>
      <c r="Z39" s="430"/>
      <c r="AB39" s="430"/>
      <c r="AC39" s="430"/>
      <c r="AD39" s="430"/>
      <c r="AE39" s="430"/>
      <c r="AF39" s="430"/>
      <c r="AG39" s="117"/>
    </row>
    <row r="40" spans="1:33" ht="14.5">
      <c r="B40" s="48"/>
      <c r="C40" s="430"/>
      <c r="D40" s="430"/>
      <c r="E40" s="430"/>
      <c r="F40" s="430"/>
      <c r="G40" s="429"/>
      <c r="H40" s="430"/>
      <c r="I40" s="430"/>
      <c r="J40" s="430"/>
      <c r="K40" s="430"/>
      <c r="L40" s="430"/>
      <c r="M40" s="430"/>
      <c r="N40" s="429"/>
      <c r="O40" s="429"/>
      <c r="P40" s="430"/>
      <c r="Q40" s="430"/>
      <c r="R40" s="430"/>
      <c r="S40" s="196"/>
      <c r="T40" s="430"/>
      <c r="U40" s="430"/>
      <c r="V40" s="430"/>
      <c r="W40" s="430"/>
      <c r="X40" s="430"/>
      <c r="Y40" s="430"/>
      <c r="Z40" s="430"/>
      <c r="AB40" s="430"/>
      <c r="AC40" s="430"/>
      <c r="AD40" s="430"/>
      <c r="AE40" s="430"/>
      <c r="AF40" s="430"/>
      <c r="AG40" s="117"/>
    </row>
    <row r="41" spans="1:33" ht="14.5">
      <c r="B41" s="48"/>
      <c r="C41" s="430"/>
      <c r="D41" s="197"/>
      <c r="E41" s="197"/>
      <c r="F41" s="197"/>
      <c r="G41" s="429"/>
      <c r="H41" s="430"/>
      <c r="I41" s="430"/>
      <c r="J41" s="430"/>
      <c r="K41" s="430"/>
      <c r="L41" s="430"/>
      <c r="M41" s="430"/>
      <c r="N41" s="429"/>
      <c r="O41" s="430"/>
      <c r="P41" s="430"/>
      <c r="Q41" s="430"/>
      <c r="R41" s="430"/>
      <c r="S41" s="196"/>
      <c r="T41" s="430"/>
      <c r="U41" s="430"/>
      <c r="V41" s="430"/>
      <c r="W41" s="430"/>
      <c r="X41" s="430"/>
      <c r="Y41" s="430"/>
      <c r="Z41" s="430"/>
      <c r="AB41" s="430"/>
      <c r="AC41" s="430"/>
      <c r="AD41" s="430"/>
      <c r="AE41" s="430"/>
      <c r="AF41" s="430"/>
      <c r="AG41" s="117"/>
    </row>
    <row r="42" spans="1:33" ht="14.5">
      <c r="B42" s="198" t="s">
        <v>111</v>
      </c>
      <c r="C42" s="175"/>
      <c r="D42" s="175"/>
      <c r="E42" s="175"/>
      <c r="F42" s="175"/>
      <c r="G42" s="175"/>
      <c r="H42" s="175"/>
      <c r="I42" s="175"/>
      <c r="J42" s="175"/>
      <c r="K42" s="175"/>
      <c r="L42" s="175"/>
      <c r="M42" s="175"/>
      <c r="N42" s="175"/>
      <c r="O42" s="175"/>
      <c r="P42" s="175"/>
      <c r="Q42" s="175"/>
      <c r="R42" s="175"/>
      <c r="S42" s="175"/>
      <c r="T42" s="175"/>
      <c r="U42" s="175"/>
      <c r="V42" s="175"/>
      <c r="W42" s="175"/>
      <c r="X42" s="175"/>
      <c r="Y42" s="175"/>
      <c r="Z42" s="175"/>
      <c r="AA42" s="543"/>
      <c r="AB42" s="175"/>
      <c r="AC42" s="175"/>
      <c r="AD42" s="175"/>
      <c r="AE42" s="175"/>
      <c r="AF42" s="175"/>
      <c r="AG42" s="175"/>
    </row>
    <row r="43" spans="1:33" ht="14.5" hidden="1">
      <c r="A43"/>
      <c r="B43"/>
      <c r="C43"/>
      <c r="D43"/>
      <c r="E43"/>
      <c r="F43"/>
      <c r="G43"/>
      <c r="H43"/>
      <c r="I43"/>
      <c r="J43"/>
      <c r="K43"/>
      <c r="L43"/>
      <c r="M43"/>
      <c r="N43"/>
      <c r="O43"/>
      <c r="P43"/>
      <c r="Q43"/>
      <c r="R43"/>
      <c r="S43"/>
      <c r="T43"/>
      <c r="U43"/>
      <c r="V43"/>
      <c r="W43"/>
      <c r="X43"/>
      <c r="Y43"/>
      <c r="Z43"/>
      <c r="AA43" s="533"/>
      <c r="AB43"/>
      <c r="AC43"/>
      <c r="AD43"/>
      <c r="AE43"/>
      <c r="AF43"/>
      <c r="AG43"/>
    </row>
    <row r="44" spans="1:33" ht="0" hidden="1" customHeight="1">
      <c r="A44"/>
      <c r="B44"/>
      <c r="C44"/>
      <c r="D44"/>
      <c r="E44"/>
      <c r="F44"/>
      <c r="G44"/>
      <c r="H44"/>
      <c r="I44"/>
      <c r="J44"/>
      <c r="K44"/>
      <c r="L44"/>
      <c r="M44"/>
      <c r="N44"/>
      <c r="O44"/>
      <c r="P44"/>
      <c r="Q44"/>
      <c r="R44"/>
      <c r="S44"/>
      <c r="T44"/>
      <c r="U44"/>
      <c r="V44"/>
      <c r="W44"/>
      <c r="X44"/>
      <c r="Y44"/>
      <c r="Z44"/>
      <c r="AA44" s="533"/>
      <c r="AB44"/>
      <c r="AC44"/>
      <c r="AD44"/>
      <c r="AE44"/>
      <c r="AF44"/>
      <c r="AG44"/>
    </row>
    <row r="45" spans="1:33" ht="14.9" hidden="1" customHeight="1">
      <c r="A45"/>
      <c r="B45"/>
      <c r="C45"/>
      <c r="D45"/>
      <c r="E45"/>
      <c r="F45"/>
      <c r="G45"/>
      <c r="H45"/>
      <c r="I45"/>
      <c r="J45"/>
      <c r="K45"/>
      <c r="L45"/>
      <c r="M45"/>
      <c r="N45"/>
      <c r="O45"/>
      <c r="P45"/>
      <c r="Q45"/>
      <c r="R45"/>
      <c r="S45"/>
      <c r="T45"/>
      <c r="U45"/>
      <c r="V45"/>
      <c r="W45"/>
      <c r="X45"/>
      <c r="Y45"/>
      <c r="Z45"/>
      <c r="AA45" s="533"/>
      <c r="AB45"/>
      <c r="AC45"/>
      <c r="AD45"/>
      <c r="AE45"/>
      <c r="AF45"/>
      <c r="AG45"/>
    </row>
    <row r="46" spans="1:33" ht="15" hidden="1" customHeight="1">
      <c r="A46"/>
      <c r="B46"/>
      <c r="C46"/>
      <c r="D46"/>
      <c r="E46"/>
      <c r="F46"/>
      <c r="G46"/>
      <c r="H46"/>
      <c r="I46"/>
      <c r="J46"/>
      <c r="K46"/>
      <c r="L46"/>
      <c r="M46"/>
      <c r="N46"/>
      <c r="O46"/>
      <c r="P46"/>
      <c r="Q46"/>
      <c r="R46"/>
      <c r="S46"/>
      <c r="T46"/>
      <c r="U46"/>
      <c r="V46"/>
      <c r="W46"/>
      <c r="X46"/>
      <c r="Y46"/>
      <c r="Z46"/>
      <c r="AA46" s="533"/>
      <c r="AB46"/>
      <c r="AC46"/>
      <c r="AD46"/>
      <c r="AE46"/>
      <c r="AF46"/>
      <c r="AG46"/>
    </row>
    <row r="47" spans="1:33" ht="15" hidden="1" customHeight="1">
      <c r="A47"/>
      <c r="B47"/>
      <c r="C47"/>
      <c r="D47"/>
      <c r="E47"/>
      <c r="F47"/>
      <c r="G47"/>
      <c r="H47"/>
      <c r="I47"/>
      <c r="J47"/>
      <c r="K47"/>
      <c r="L47"/>
      <c r="M47"/>
      <c r="N47"/>
      <c r="O47"/>
      <c r="P47"/>
      <c r="Q47"/>
      <c r="R47"/>
      <c r="S47"/>
      <c r="T47"/>
      <c r="U47"/>
      <c r="V47"/>
      <c r="W47"/>
      <c r="X47"/>
      <c r="Y47"/>
      <c r="Z47"/>
      <c r="AA47" s="533"/>
      <c r="AB47"/>
      <c r="AC47"/>
      <c r="AD47"/>
      <c r="AE47"/>
      <c r="AF47"/>
      <c r="AG47"/>
    </row>
    <row r="48" spans="1:33" ht="15" hidden="1" customHeight="1">
      <c r="A48"/>
      <c r="B48"/>
      <c r="C48"/>
      <c r="D48"/>
      <c r="E48"/>
      <c r="F48"/>
      <c r="G48"/>
      <c r="H48"/>
      <c r="I48"/>
      <c r="J48"/>
      <c r="K48"/>
      <c r="L48"/>
      <c r="M48"/>
      <c r="N48"/>
      <c r="O48"/>
      <c r="P48"/>
      <c r="Q48"/>
      <c r="R48"/>
      <c r="S48"/>
      <c r="T48"/>
      <c r="U48"/>
      <c r="V48"/>
      <c r="W48"/>
      <c r="X48"/>
      <c r="Y48"/>
      <c r="Z48"/>
      <c r="AA48" s="533"/>
      <c r="AB48"/>
      <c r="AC48"/>
      <c r="AD48"/>
      <c r="AE48"/>
      <c r="AF48"/>
      <c r="AG48"/>
    </row>
    <row r="49" spans="1:33" ht="15" hidden="1" customHeight="1">
      <c r="A49"/>
      <c r="B49"/>
      <c r="C49"/>
      <c r="D49"/>
      <c r="E49"/>
      <c r="F49"/>
      <c r="G49"/>
      <c r="H49"/>
      <c r="I49"/>
      <c r="J49"/>
      <c r="K49"/>
      <c r="L49"/>
      <c r="M49"/>
      <c r="N49"/>
      <c r="O49"/>
      <c r="P49"/>
      <c r="Q49"/>
      <c r="R49"/>
      <c r="S49"/>
      <c r="T49"/>
      <c r="U49"/>
      <c r="V49"/>
      <c r="W49"/>
      <c r="X49"/>
      <c r="Y49"/>
      <c r="Z49"/>
      <c r="AA49" s="533"/>
      <c r="AB49"/>
      <c r="AC49"/>
      <c r="AD49"/>
      <c r="AE49"/>
      <c r="AF49"/>
      <c r="AG49"/>
    </row>
    <row r="50" spans="1:33" ht="15" hidden="1" customHeight="1">
      <c r="A50"/>
      <c r="B50"/>
      <c r="C50"/>
      <c r="D50"/>
      <c r="E50"/>
      <c r="F50"/>
      <c r="G50"/>
      <c r="H50"/>
      <c r="I50"/>
      <c r="J50"/>
      <c r="K50"/>
      <c r="L50"/>
      <c r="M50"/>
      <c r="N50"/>
      <c r="O50"/>
      <c r="P50"/>
      <c r="Q50"/>
      <c r="R50"/>
      <c r="S50"/>
      <c r="T50"/>
      <c r="U50"/>
      <c r="V50"/>
      <c r="W50"/>
      <c r="X50"/>
      <c r="Y50"/>
      <c r="Z50"/>
      <c r="AA50" s="533"/>
      <c r="AB50"/>
      <c r="AC50"/>
      <c r="AD50"/>
      <c r="AE50"/>
      <c r="AF50"/>
      <c r="AG50"/>
    </row>
    <row r="51" spans="1:33" ht="15" hidden="1" customHeight="1">
      <c r="A51"/>
      <c r="B51"/>
      <c r="C51"/>
      <c r="D51"/>
      <c r="E51"/>
      <c r="F51"/>
      <c r="G51"/>
      <c r="H51"/>
      <c r="I51"/>
      <c r="J51"/>
      <c r="K51"/>
      <c r="L51"/>
      <c r="M51"/>
      <c r="N51"/>
      <c r="O51"/>
      <c r="P51"/>
      <c r="Q51"/>
      <c r="R51"/>
      <c r="S51"/>
      <c r="T51"/>
      <c r="U51"/>
      <c r="V51"/>
      <c r="W51"/>
      <c r="X51"/>
      <c r="Y51"/>
      <c r="Z51"/>
      <c r="AA51" s="533"/>
      <c r="AB51"/>
      <c r="AC51"/>
      <c r="AD51"/>
      <c r="AE51"/>
      <c r="AF51"/>
      <c r="AG51"/>
    </row>
    <row r="52" spans="1:33" ht="15" hidden="1" customHeight="1">
      <c r="A52"/>
      <c r="B52"/>
      <c r="C52"/>
      <c r="D52"/>
      <c r="E52"/>
      <c r="F52"/>
      <c r="G52"/>
      <c r="H52"/>
      <c r="I52"/>
      <c r="J52"/>
      <c r="K52"/>
      <c r="L52"/>
      <c r="M52"/>
      <c r="N52"/>
      <c r="O52"/>
      <c r="P52"/>
      <c r="Q52"/>
      <c r="R52"/>
      <c r="S52"/>
      <c r="T52"/>
      <c r="U52"/>
      <c r="V52"/>
      <c r="W52"/>
      <c r="X52"/>
      <c r="Y52"/>
      <c r="Z52"/>
      <c r="AA52" s="533"/>
      <c r="AB52"/>
      <c r="AC52"/>
      <c r="AD52"/>
      <c r="AE52"/>
      <c r="AF52"/>
      <c r="AG52"/>
    </row>
    <row r="53" spans="1:33" ht="15" hidden="1" customHeight="1">
      <c r="A53"/>
      <c r="B53"/>
      <c r="C53"/>
      <c r="D53"/>
      <c r="E53"/>
      <c r="F53"/>
      <c r="G53"/>
      <c r="H53"/>
      <c r="I53"/>
      <c r="J53"/>
      <c r="K53"/>
      <c r="L53"/>
      <c r="M53"/>
      <c r="N53"/>
      <c r="O53"/>
      <c r="P53"/>
      <c r="Q53"/>
      <c r="R53"/>
      <c r="S53"/>
      <c r="T53"/>
      <c r="U53"/>
      <c r="V53"/>
      <c r="W53"/>
      <c r="X53"/>
      <c r="Y53"/>
      <c r="Z53"/>
      <c r="AA53" s="533"/>
      <c r="AB53"/>
      <c r="AC53"/>
      <c r="AD53"/>
      <c r="AE53"/>
      <c r="AF53"/>
      <c r="AG53"/>
    </row>
    <row r="54" spans="1:33" ht="15" hidden="1" customHeight="1">
      <c r="A54"/>
      <c r="B54"/>
      <c r="C54"/>
      <c r="D54"/>
      <c r="E54"/>
      <c r="F54"/>
      <c r="G54"/>
      <c r="H54"/>
      <c r="I54"/>
      <c r="J54"/>
      <c r="K54"/>
      <c r="L54"/>
      <c r="M54"/>
      <c r="N54"/>
      <c r="O54"/>
      <c r="P54"/>
      <c r="Q54"/>
      <c r="R54"/>
      <c r="S54"/>
      <c r="T54"/>
      <c r="U54"/>
      <c r="V54"/>
      <c r="W54"/>
      <c r="X54"/>
      <c r="Y54"/>
      <c r="Z54"/>
      <c r="AA54" s="533"/>
      <c r="AB54"/>
      <c r="AC54"/>
      <c r="AD54"/>
      <c r="AE54"/>
      <c r="AF54"/>
      <c r="AG54"/>
    </row>
    <row r="55" spans="1:33" ht="15" hidden="1" customHeight="1">
      <c r="A55"/>
      <c r="B55"/>
      <c r="C55"/>
      <c r="D55"/>
      <c r="E55"/>
      <c r="F55"/>
      <c r="G55"/>
      <c r="H55"/>
      <c r="I55"/>
      <c r="J55"/>
      <c r="K55"/>
      <c r="L55"/>
      <c r="M55"/>
      <c r="N55"/>
      <c r="O55"/>
      <c r="P55"/>
      <c r="Q55"/>
      <c r="R55"/>
      <c r="S55"/>
      <c r="T55"/>
      <c r="U55"/>
      <c r="V55"/>
      <c r="W55"/>
      <c r="X55"/>
      <c r="Y55"/>
      <c r="Z55"/>
      <c r="AA55" s="533"/>
      <c r="AB55"/>
      <c r="AC55"/>
      <c r="AD55"/>
      <c r="AE55"/>
      <c r="AF55"/>
      <c r="AG55"/>
    </row>
    <row r="56" spans="1:33" ht="15" hidden="1" customHeight="1">
      <c r="A56"/>
      <c r="B56"/>
      <c r="C56"/>
      <c r="D56"/>
      <c r="E56"/>
      <c r="F56"/>
      <c r="G56"/>
      <c r="H56"/>
      <c r="I56"/>
      <c r="J56"/>
      <c r="K56"/>
      <c r="L56"/>
      <c r="M56"/>
      <c r="N56"/>
      <c r="O56"/>
      <c r="P56"/>
      <c r="Q56"/>
      <c r="R56"/>
      <c r="S56"/>
      <c r="T56"/>
      <c r="U56"/>
      <c r="V56"/>
      <c r="W56"/>
      <c r="X56"/>
      <c r="Y56"/>
      <c r="Z56"/>
      <c r="AA56" s="533"/>
      <c r="AB56"/>
      <c r="AC56"/>
      <c r="AD56"/>
      <c r="AE56"/>
      <c r="AF56"/>
      <c r="AG56"/>
    </row>
    <row r="57" spans="1:33" ht="15" hidden="1" customHeight="1">
      <c r="A57"/>
      <c r="B57"/>
      <c r="C57"/>
      <c r="D57"/>
      <c r="E57"/>
      <c r="F57"/>
      <c r="G57"/>
      <c r="H57"/>
      <c r="I57"/>
      <c r="J57"/>
      <c r="K57"/>
      <c r="L57"/>
      <c r="M57"/>
      <c r="N57"/>
      <c r="O57"/>
      <c r="P57"/>
      <c r="Q57"/>
      <c r="R57"/>
      <c r="S57"/>
      <c r="T57"/>
      <c r="U57"/>
      <c r="V57"/>
      <c r="W57"/>
      <c r="X57"/>
      <c r="Y57"/>
      <c r="Z57"/>
      <c r="AA57" s="533"/>
      <c r="AB57"/>
      <c r="AC57"/>
      <c r="AD57"/>
      <c r="AE57"/>
      <c r="AF57"/>
      <c r="AG57"/>
    </row>
    <row r="58" spans="1:33" ht="15" hidden="1" customHeight="1">
      <c r="A58"/>
      <c r="B58"/>
      <c r="C58"/>
      <c r="D58"/>
      <c r="E58"/>
      <c r="F58"/>
      <c r="G58"/>
      <c r="H58"/>
      <c r="I58"/>
      <c r="J58"/>
      <c r="K58"/>
      <c r="L58"/>
      <c r="M58"/>
      <c r="N58"/>
      <c r="O58"/>
      <c r="P58"/>
      <c r="Q58"/>
      <c r="R58"/>
      <c r="S58"/>
      <c r="T58"/>
      <c r="U58"/>
      <c r="V58"/>
      <c r="W58"/>
      <c r="X58"/>
      <c r="Y58"/>
      <c r="Z58"/>
      <c r="AA58" s="533"/>
      <c r="AB58"/>
      <c r="AC58"/>
      <c r="AD58"/>
      <c r="AE58"/>
      <c r="AF58"/>
      <c r="AG58"/>
    </row>
    <row r="59" spans="1:33" ht="15" hidden="1" customHeight="1">
      <c r="A59"/>
      <c r="B59"/>
      <c r="C59"/>
      <c r="D59"/>
      <c r="E59"/>
      <c r="F59"/>
      <c r="G59"/>
      <c r="H59"/>
      <c r="I59"/>
      <c r="J59"/>
      <c r="K59"/>
      <c r="L59"/>
      <c r="M59"/>
      <c r="N59"/>
      <c r="O59"/>
      <c r="P59"/>
      <c r="Q59"/>
      <c r="R59"/>
      <c r="S59"/>
      <c r="T59"/>
      <c r="U59"/>
      <c r="V59"/>
      <c r="W59"/>
      <c r="X59"/>
      <c r="Y59"/>
      <c r="Z59"/>
      <c r="AA59" s="533"/>
      <c r="AB59"/>
      <c r="AC59"/>
      <c r="AD59"/>
      <c r="AE59"/>
      <c r="AF59"/>
      <c r="AG59"/>
    </row>
    <row r="60" spans="1:33" ht="15" hidden="1" customHeight="1">
      <c r="A60"/>
      <c r="B60"/>
      <c r="C60"/>
      <c r="D60"/>
      <c r="E60"/>
      <c r="F60"/>
      <c r="G60"/>
      <c r="H60"/>
      <c r="I60"/>
      <c r="J60"/>
      <c r="K60"/>
      <c r="L60"/>
      <c r="M60"/>
      <c r="N60"/>
      <c r="O60"/>
      <c r="P60"/>
      <c r="Q60"/>
      <c r="R60"/>
      <c r="S60"/>
      <c r="T60"/>
      <c r="U60"/>
      <c r="V60"/>
      <c r="W60"/>
      <c r="X60"/>
      <c r="Y60"/>
      <c r="Z60"/>
      <c r="AA60" s="533"/>
      <c r="AB60"/>
      <c r="AC60"/>
      <c r="AD60"/>
      <c r="AE60"/>
      <c r="AF60"/>
      <c r="AG60"/>
    </row>
    <row r="61" spans="1:33" ht="15" hidden="1" customHeight="1">
      <c r="A61"/>
      <c r="B61"/>
      <c r="C61"/>
      <c r="D61"/>
      <c r="E61"/>
      <c r="F61"/>
      <c r="G61"/>
      <c r="H61"/>
      <c r="I61"/>
      <c r="J61"/>
      <c r="K61"/>
      <c r="L61"/>
      <c r="M61"/>
      <c r="N61"/>
      <c r="O61"/>
      <c r="P61"/>
      <c r="Q61"/>
      <c r="R61"/>
      <c r="S61"/>
      <c r="T61"/>
      <c r="U61"/>
      <c r="V61"/>
      <c r="W61"/>
      <c r="X61"/>
      <c r="Y61"/>
      <c r="Z61"/>
      <c r="AA61" s="533"/>
      <c r="AB61"/>
      <c r="AC61"/>
      <c r="AD61"/>
      <c r="AE61"/>
      <c r="AF61"/>
      <c r="AG61"/>
    </row>
    <row r="62" spans="1:33" ht="15" hidden="1" customHeight="1">
      <c r="A62"/>
      <c r="B62"/>
      <c r="C62"/>
      <c r="D62"/>
      <c r="E62"/>
      <c r="F62"/>
      <c r="G62"/>
      <c r="H62"/>
      <c r="I62"/>
      <c r="J62"/>
      <c r="K62"/>
      <c r="L62"/>
      <c r="M62"/>
      <c r="N62"/>
      <c r="O62"/>
      <c r="P62"/>
      <c r="Q62"/>
      <c r="R62"/>
      <c r="S62"/>
      <c r="T62"/>
      <c r="U62"/>
      <c r="V62"/>
      <c r="W62"/>
      <c r="X62"/>
      <c r="Y62"/>
      <c r="Z62"/>
      <c r="AA62" s="533"/>
      <c r="AB62"/>
      <c r="AC62"/>
      <c r="AD62"/>
      <c r="AE62"/>
      <c r="AF62"/>
      <c r="AG62"/>
    </row>
    <row r="63" spans="1:33" ht="15" hidden="1" customHeight="1">
      <c r="A63"/>
      <c r="B63"/>
      <c r="C63"/>
      <c r="D63"/>
      <c r="E63"/>
      <c r="F63"/>
      <c r="G63"/>
      <c r="H63"/>
      <c r="I63"/>
      <c r="J63"/>
      <c r="K63"/>
      <c r="L63"/>
      <c r="M63"/>
      <c r="N63"/>
      <c r="O63"/>
      <c r="P63"/>
      <c r="Q63"/>
      <c r="R63"/>
      <c r="S63"/>
      <c r="T63"/>
      <c r="U63"/>
      <c r="V63"/>
      <c r="W63"/>
      <c r="X63"/>
      <c r="Y63"/>
      <c r="Z63"/>
      <c r="AA63" s="533"/>
      <c r="AB63"/>
      <c r="AC63"/>
      <c r="AD63"/>
      <c r="AE63"/>
      <c r="AF63"/>
      <c r="AG63"/>
    </row>
    <row r="64" spans="1:33" ht="15" hidden="1" customHeight="1">
      <c r="A64"/>
      <c r="B64"/>
      <c r="C64"/>
      <c r="D64"/>
      <c r="E64"/>
      <c r="F64"/>
      <c r="G64"/>
      <c r="H64"/>
      <c r="I64"/>
      <c r="J64"/>
      <c r="K64"/>
      <c r="L64"/>
      <c r="M64"/>
      <c r="N64"/>
      <c r="O64"/>
      <c r="P64"/>
      <c r="Q64"/>
      <c r="R64"/>
      <c r="S64"/>
      <c r="T64"/>
      <c r="U64"/>
      <c r="V64"/>
      <c r="W64"/>
      <c r="X64"/>
      <c r="Y64"/>
      <c r="Z64"/>
      <c r="AA64" s="533"/>
      <c r="AB64"/>
      <c r="AC64"/>
      <c r="AD64"/>
      <c r="AE64"/>
      <c r="AF64"/>
      <c r="AG64"/>
    </row>
    <row r="65" spans="1:33" ht="15" hidden="1" customHeight="1">
      <c r="A65"/>
      <c r="B65"/>
      <c r="C65"/>
      <c r="D65"/>
      <c r="E65"/>
      <c r="F65"/>
      <c r="G65"/>
      <c r="H65"/>
      <c r="I65"/>
      <c r="J65"/>
      <c r="K65"/>
      <c r="L65"/>
      <c r="M65"/>
      <c r="N65"/>
      <c r="O65"/>
      <c r="P65"/>
      <c r="Q65"/>
      <c r="R65"/>
      <c r="S65"/>
      <c r="T65"/>
      <c r="U65"/>
      <c r="V65"/>
      <c r="W65"/>
      <c r="X65"/>
      <c r="Y65"/>
      <c r="Z65"/>
      <c r="AA65" s="533"/>
      <c r="AB65"/>
      <c r="AC65"/>
      <c r="AD65"/>
      <c r="AE65"/>
      <c r="AF65"/>
      <c r="AG65"/>
    </row>
    <row r="66" spans="1:33" ht="15" hidden="1" customHeight="1">
      <c r="A66"/>
      <c r="B66"/>
      <c r="C66"/>
      <c r="D66"/>
      <c r="E66"/>
      <c r="F66"/>
      <c r="G66"/>
      <c r="H66"/>
      <c r="I66"/>
      <c r="J66"/>
      <c r="K66"/>
      <c r="L66"/>
      <c r="M66"/>
      <c r="N66"/>
      <c r="O66"/>
      <c r="P66"/>
      <c r="Q66"/>
      <c r="R66"/>
      <c r="S66"/>
      <c r="T66"/>
      <c r="U66"/>
      <c r="V66"/>
      <c r="W66"/>
      <c r="X66"/>
      <c r="Y66"/>
      <c r="Z66"/>
      <c r="AA66" s="533"/>
      <c r="AB66"/>
      <c r="AC66"/>
      <c r="AD66"/>
      <c r="AE66"/>
      <c r="AF66"/>
      <c r="AG66"/>
    </row>
    <row r="67" spans="1:33" ht="15" hidden="1" customHeight="1">
      <c r="A67"/>
      <c r="B67"/>
      <c r="C67"/>
      <c r="D67"/>
      <c r="E67"/>
      <c r="F67"/>
      <c r="G67"/>
      <c r="H67"/>
      <c r="I67"/>
      <c r="J67"/>
      <c r="K67"/>
      <c r="L67"/>
      <c r="M67"/>
      <c r="N67"/>
      <c r="O67"/>
      <c r="P67"/>
      <c r="Q67"/>
      <c r="R67"/>
      <c r="S67"/>
      <c r="T67"/>
      <c r="U67"/>
      <c r="V67"/>
      <c r="W67"/>
      <c r="X67"/>
      <c r="Y67"/>
      <c r="Z67"/>
      <c r="AA67" s="533"/>
      <c r="AB67"/>
      <c r="AC67"/>
      <c r="AD67"/>
      <c r="AE67"/>
      <c r="AF67"/>
      <c r="AG67"/>
    </row>
    <row r="68" spans="1:33" ht="15" hidden="1" customHeight="1">
      <c r="A68"/>
      <c r="B68"/>
      <c r="C68"/>
      <c r="D68"/>
      <c r="E68"/>
      <c r="F68"/>
      <c r="G68"/>
      <c r="H68"/>
      <c r="I68"/>
      <c r="J68"/>
      <c r="K68"/>
      <c r="L68"/>
      <c r="M68"/>
      <c r="N68"/>
      <c r="O68"/>
      <c r="P68"/>
      <c r="Q68"/>
      <c r="R68"/>
      <c r="S68"/>
      <c r="T68"/>
      <c r="U68"/>
      <c r="V68"/>
      <c r="W68"/>
      <c r="X68"/>
      <c r="Y68"/>
      <c r="Z68"/>
      <c r="AA68" s="533"/>
      <c r="AB68"/>
      <c r="AC68"/>
      <c r="AD68"/>
      <c r="AE68"/>
      <c r="AF68"/>
      <c r="AG68"/>
    </row>
    <row r="69" spans="1:33" ht="15" hidden="1" customHeight="1">
      <c r="A69"/>
      <c r="B69"/>
      <c r="C69"/>
      <c r="D69"/>
      <c r="E69"/>
      <c r="F69"/>
      <c r="G69"/>
      <c r="H69"/>
      <c r="I69"/>
      <c r="J69"/>
      <c r="K69"/>
      <c r="L69"/>
      <c r="M69"/>
      <c r="N69"/>
      <c r="O69"/>
      <c r="P69"/>
      <c r="Q69"/>
      <c r="R69"/>
      <c r="S69"/>
      <c r="T69"/>
      <c r="U69"/>
      <c r="V69"/>
      <c r="W69"/>
      <c r="X69"/>
      <c r="Y69"/>
      <c r="Z69"/>
      <c r="AA69" s="533"/>
      <c r="AB69"/>
      <c r="AC69"/>
      <c r="AD69"/>
      <c r="AE69"/>
      <c r="AF69"/>
      <c r="AG69"/>
    </row>
    <row r="70" spans="1:33" ht="15" hidden="1" customHeight="1">
      <c r="A70"/>
      <c r="B70"/>
      <c r="C70"/>
      <c r="D70"/>
      <c r="E70"/>
      <c r="F70"/>
      <c r="G70"/>
      <c r="H70"/>
      <c r="I70"/>
      <c r="J70"/>
      <c r="K70"/>
      <c r="L70"/>
      <c r="M70"/>
      <c r="N70"/>
      <c r="O70"/>
      <c r="P70"/>
      <c r="Q70"/>
      <c r="R70"/>
      <c r="S70"/>
      <c r="T70"/>
      <c r="U70"/>
      <c r="V70"/>
      <c r="W70"/>
      <c r="X70"/>
      <c r="Y70"/>
      <c r="Z70"/>
      <c r="AA70" s="533"/>
      <c r="AB70"/>
      <c r="AC70"/>
      <c r="AD70"/>
      <c r="AE70"/>
      <c r="AF70"/>
      <c r="AG70"/>
    </row>
    <row r="71" spans="1:33" ht="15" hidden="1" customHeight="1">
      <c r="A71"/>
      <c r="B71"/>
      <c r="C71"/>
      <c r="D71"/>
      <c r="E71"/>
      <c r="F71"/>
      <c r="G71"/>
      <c r="H71"/>
      <c r="I71"/>
      <c r="J71"/>
      <c r="K71"/>
      <c r="L71"/>
      <c r="M71"/>
      <c r="N71"/>
      <c r="O71"/>
      <c r="P71"/>
      <c r="Q71"/>
      <c r="R71"/>
      <c r="S71"/>
      <c r="T71"/>
      <c r="U71"/>
      <c r="V71"/>
      <c r="W71"/>
      <c r="X71"/>
      <c r="Y71"/>
      <c r="Z71"/>
      <c r="AA71" s="533"/>
      <c r="AB71"/>
      <c r="AC71"/>
      <c r="AD71"/>
      <c r="AE71"/>
      <c r="AF71"/>
      <c r="AG71"/>
    </row>
    <row r="72" spans="1:33" ht="15" hidden="1" customHeight="1">
      <c r="A72"/>
      <c r="B72"/>
      <c r="C72"/>
      <c r="D72"/>
      <c r="E72"/>
      <c r="F72"/>
      <c r="G72"/>
      <c r="H72"/>
      <c r="I72"/>
      <c r="J72"/>
      <c r="K72"/>
      <c r="L72"/>
      <c r="M72"/>
      <c r="N72"/>
      <c r="O72"/>
      <c r="P72"/>
      <c r="Q72"/>
      <c r="R72"/>
      <c r="S72"/>
      <c r="T72"/>
      <c r="U72"/>
      <c r="V72"/>
      <c r="W72"/>
      <c r="X72"/>
      <c r="Y72"/>
      <c r="Z72"/>
      <c r="AA72" s="533"/>
      <c r="AB72"/>
      <c r="AC72"/>
      <c r="AD72"/>
      <c r="AE72"/>
      <c r="AF72"/>
      <c r="AG72"/>
    </row>
  </sheetData>
  <mergeCells count="18">
    <mergeCell ref="C35:F39"/>
    <mergeCell ref="T10:T12"/>
    <mergeCell ref="U10:U12"/>
    <mergeCell ref="V10:V12"/>
    <mergeCell ref="W10:W12"/>
    <mergeCell ref="H10:H12"/>
    <mergeCell ref="I10:J11"/>
    <mergeCell ref="L10:M11"/>
    <mergeCell ref="O10:P11"/>
    <mergeCell ref="R10:R12"/>
    <mergeCell ref="S10:S12"/>
    <mergeCell ref="Z10:Z12"/>
    <mergeCell ref="AC10:AC12"/>
    <mergeCell ref="AE10:AE12"/>
    <mergeCell ref="AG10:AG12"/>
    <mergeCell ref="X10:X12"/>
    <mergeCell ref="Y10:Y12"/>
    <mergeCell ref="AA10:AA12"/>
  </mergeCells>
  <conditionalFormatting sqref="H3">
    <cfRule type="cellIs" dxfId="71" priority="5" stopIfTrue="1" operator="greaterThan">
      <formula>0</formula>
    </cfRule>
    <cfRule type="cellIs" dxfId="70" priority="6" stopIfTrue="1" operator="lessThan">
      <formula>1</formula>
    </cfRule>
  </conditionalFormatting>
  <conditionalFormatting sqref="H15:H31">
    <cfRule type="cellIs" dxfId="69" priority="1" stopIfTrue="1" operator="greaterThan">
      <formula>0</formula>
    </cfRule>
    <cfRule type="cellIs" dxfId="68" priority="2" stopIfTrue="1" operator="lessThan">
      <formula>1</formula>
    </cfRule>
  </conditionalFormatting>
  <dataValidations count="1">
    <dataValidation type="list" allowBlank="1" showInputMessage="1" showErrorMessage="1" sqref="AC15:AC31 J15:J31 M15:M31 P15:P31" xr:uid="{A190D026-9076-4D12-ABC1-9A798A56F75D}">
      <formula1>Confidence_grade</formula1>
    </dataValidation>
  </dataValidations>
  <pageMargins left="0.23622047244094491" right="0.23622047244094491" top="0.74803149606299213" bottom="0.74803149606299213" header="0.31496062992125984" footer="0.31496062992125984"/>
  <pageSetup paperSize="9" scale="67" fitToWidth="4" orientation="landscape" r:id="rId1"/>
  <headerFooter>
    <oddHeader>&amp;LDepartment of Internal Affairs - Three Waters Reform Programme - Request for Information Template Workbook I</oddHeader>
    <oddFooter>&amp;LPage &amp;P</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091AFE-FE94-408A-9253-57A54976E0CA}">
  <sheetPr>
    <tabColor rgb="FF55EBF7"/>
    <pageSetUpPr fitToPage="1"/>
  </sheetPr>
  <dimension ref="A1:XEG72"/>
  <sheetViews>
    <sheetView showGridLines="0" zoomScale="80" zoomScaleNormal="80" workbookViewId="0">
      <pane xSplit="8" ySplit="12" topLeftCell="I13" activePane="bottomRight" state="frozen"/>
      <selection pane="topRight"/>
      <selection pane="bottomLeft"/>
      <selection pane="bottomRight"/>
    </sheetView>
  </sheetViews>
  <sheetFormatPr defaultColWidth="0" defaultRowHeight="0" customHeight="1" zeroHeight="1"/>
  <cols>
    <col min="1" max="1" width="2.453125" style="418" customWidth="1"/>
    <col min="2" max="2" width="6.453125" style="418" customWidth="1"/>
    <col min="3" max="3" width="17.08984375" style="418" customWidth="1"/>
    <col min="4" max="4" width="56.6328125" style="418" customWidth="1"/>
    <col min="5" max="5" width="9.453125" style="418" customWidth="1"/>
    <col min="6" max="6" width="8.54296875" style="418" customWidth="1"/>
    <col min="7" max="7" width="8.54296875" style="419" customWidth="1"/>
    <col min="8" max="8" width="19" style="66" bestFit="1" customWidth="1"/>
    <col min="9" max="9" width="13.54296875" style="418" customWidth="1"/>
    <col min="10" max="11" width="5.54296875" style="418" customWidth="1"/>
    <col min="12" max="12" width="13.54296875" style="418" customWidth="1"/>
    <col min="13" max="13" width="5.54296875" style="418" customWidth="1"/>
    <col min="14" max="14" width="5.54296875" style="419" customWidth="1"/>
    <col min="15" max="15" width="13.54296875" style="418" customWidth="1"/>
    <col min="16" max="17" width="5.54296875" style="418" customWidth="1"/>
    <col min="18" max="18" width="16.54296875" style="419" customWidth="1"/>
    <col min="19" max="19" width="16.54296875" style="104" customWidth="1"/>
    <col min="20" max="26" width="16.54296875" style="418" customWidth="1"/>
    <col min="27" max="27" width="16.54296875" style="32" customWidth="1"/>
    <col min="28" max="30" width="5.54296875" style="418" customWidth="1"/>
    <col min="31" max="31" width="15.453125" style="418" customWidth="1"/>
    <col min="32" max="32" width="5.54296875" style="418" customWidth="1"/>
    <col min="33" max="33" width="49.453125" style="418" customWidth="1"/>
    <col min="34" max="35" width="5.54296875" hidden="1"/>
    <col min="36" max="16350" width="9.453125" hidden="1"/>
    <col min="16362" max="16384" width="9.453125" hidden="1"/>
  </cols>
  <sheetData>
    <row r="1" spans="1:33" ht="28.4" customHeight="1">
      <c r="B1" s="382" t="str">
        <f>'Key information'!$B$6</f>
        <v>Three Waters Reform Programme: Request for Information Workbook I</v>
      </c>
      <c r="C1" s="421"/>
      <c r="D1" s="421"/>
      <c r="E1" s="186"/>
      <c r="F1" s="186"/>
      <c r="G1" s="186"/>
      <c r="H1" s="384"/>
      <c r="I1" s="186"/>
      <c r="J1" s="186"/>
      <c r="K1" s="186"/>
      <c r="L1" s="186"/>
      <c r="M1" s="186"/>
      <c r="N1" s="186"/>
      <c r="O1" s="186"/>
      <c r="P1" s="186"/>
      <c r="Q1" s="186"/>
      <c r="R1" s="186"/>
      <c r="S1" s="186"/>
      <c r="T1" s="186"/>
      <c r="U1" s="186"/>
      <c r="V1" s="186"/>
      <c r="W1" s="186"/>
      <c r="X1" s="186"/>
      <c r="Y1" s="186"/>
      <c r="Z1" s="186"/>
      <c r="AA1" s="536"/>
      <c r="AB1" s="186"/>
      <c r="AC1" s="186"/>
      <c r="AD1" s="186"/>
      <c r="AE1" s="186"/>
      <c r="AF1" s="186"/>
      <c r="AG1" s="187"/>
    </row>
    <row r="2" spans="1:33" ht="20">
      <c r="B2" s="37"/>
      <c r="C2" s="163"/>
      <c r="D2" s="116"/>
      <c r="E2" s="430"/>
      <c r="F2" s="430"/>
      <c r="G2" s="430"/>
      <c r="H2" s="430"/>
      <c r="I2" s="430"/>
      <c r="J2" s="430"/>
      <c r="K2" s="430"/>
      <c r="L2" s="430"/>
      <c r="M2" s="430"/>
      <c r="N2" s="430"/>
      <c r="O2" s="430"/>
      <c r="P2" s="430"/>
      <c r="Q2" s="430"/>
      <c r="R2" s="430"/>
      <c r="S2" s="430"/>
      <c r="T2" s="430"/>
      <c r="U2" s="430"/>
      <c r="V2" s="430"/>
      <c r="W2" s="430"/>
      <c r="X2" s="430"/>
      <c r="Y2" s="430"/>
      <c r="Z2" s="430"/>
      <c r="AB2" s="430"/>
      <c r="AC2" s="430"/>
      <c r="AD2" s="430"/>
      <c r="AE2" s="430"/>
      <c r="AF2" s="430"/>
      <c r="AG2" s="117"/>
    </row>
    <row r="3" spans="1:33" ht="14.5">
      <c r="A3" s="422"/>
      <c r="B3" s="320" t="s">
        <v>495</v>
      </c>
      <c r="C3" s="166"/>
      <c r="D3" s="321">
        <f>'Key information'!$E$8</f>
        <v>0</v>
      </c>
      <c r="E3" s="166"/>
      <c r="F3" s="118"/>
      <c r="G3" s="338" t="s">
        <v>100</v>
      </c>
      <c r="H3" s="441">
        <f>SUM(H15:H31)</f>
        <v>17</v>
      </c>
      <c r="I3" s="118"/>
      <c r="J3" s="118"/>
      <c r="K3" s="118"/>
      <c r="L3" s="118"/>
      <c r="M3" s="118"/>
      <c r="N3" s="429"/>
      <c r="O3" s="189"/>
      <c r="P3" s="430"/>
      <c r="Q3" s="430"/>
      <c r="R3" s="430"/>
      <c r="S3" s="73"/>
      <c r="T3" s="166"/>
      <c r="U3" s="166"/>
      <c r="V3" s="166"/>
      <c r="W3" s="166"/>
      <c r="X3" s="166"/>
      <c r="Y3" s="166"/>
      <c r="Z3" s="166"/>
      <c r="AA3" s="369"/>
      <c r="AB3" s="166"/>
      <c r="AC3" s="166"/>
      <c r="AD3" s="166"/>
      <c r="AE3" s="166"/>
      <c r="AF3" s="166"/>
      <c r="AG3" s="167"/>
    </row>
    <row r="4" spans="1:33" ht="14.5">
      <c r="B4" s="448"/>
      <c r="C4" s="190"/>
      <c r="D4" s="191"/>
      <c r="E4" s="439"/>
      <c r="F4" s="439"/>
      <c r="G4" s="439"/>
      <c r="H4" s="439"/>
      <c r="I4" s="439"/>
      <c r="J4" s="439"/>
      <c r="K4" s="439"/>
      <c r="L4" s="439"/>
      <c r="M4" s="439"/>
      <c r="N4" s="42"/>
      <c r="O4" s="43"/>
      <c r="P4" s="43"/>
      <c r="Q4" s="43"/>
      <c r="R4" s="43"/>
      <c r="S4" s="193"/>
      <c r="T4" s="42"/>
      <c r="U4" s="42"/>
      <c r="V4" s="42"/>
      <c r="W4" s="42"/>
      <c r="X4" s="42"/>
      <c r="Y4" s="42"/>
      <c r="Z4" s="42"/>
      <c r="AA4" s="537"/>
      <c r="AB4" s="42"/>
      <c r="AC4" s="42"/>
      <c r="AD4" s="42"/>
      <c r="AE4" s="42"/>
      <c r="AF4" s="42"/>
      <c r="AG4" s="168"/>
    </row>
    <row r="5" spans="1:33" ht="14.5">
      <c r="C5" s="32"/>
      <c r="H5" s="419"/>
      <c r="S5" s="457"/>
      <c r="T5" s="419"/>
    </row>
    <row r="6" spans="1:33" ht="15" thickBot="1">
      <c r="B6" s="44"/>
      <c r="C6" s="45"/>
      <c r="D6" s="423"/>
      <c r="E6" s="423"/>
      <c r="F6" s="423"/>
      <c r="G6" s="423"/>
      <c r="H6" s="423"/>
      <c r="I6" s="423"/>
      <c r="J6" s="423"/>
      <c r="K6" s="423"/>
      <c r="L6" s="423"/>
      <c r="M6" s="423"/>
      <c r="N6" s="47"/>
      <c r="O6" s="423"/>
      <c r="P6" s="423"/>
      <c r="Q6" s="47"/>
      <c r="R6" s="47"/>
      <c r="S6" s="105"/>
      <c r="T6" s="423"/>
      <c r="U6" s="423"/>
      <c r="V6" s="423"/>
      <c r="W6" s="423"/>
      <c r="X6" s="423"/>
      <c r="Y6" s="423"/>
      <c r="Z6" s="423"/>
      <c r="AA6" s="146"/>
      <c r="AB6" s="423"/>
      <c r="AC6" s="423"/>
      <c r="AD6" s="423"/>
      <c r="AE6" s="423"/>
      <c r="AF6" s="423"/>
      <c r="AG6" s="131"/>
    </row>
    <row r="7" spans="1:33" ht="14.5">
      <c r="B7" s="48"/>
      <c r="C7" s="86" t="s">
        <v>722</v>
      </c>
      <c r="D7" s="87"/>
      <c r="E7" s="430"/>
      <c r="F7" s="430"/>
      <c r="G7" s="429"/>
      <c r="H7" s="430"/>
      <c r="I7" s="430"/>
      <c r="J7" s="430"/>
      <c r="K7" s="430"/>
      <c r="L7" s="430"/>
      <c r="M7" s="430"/>
      <c r="N7" s="429"/>
      <c r="O7" s="430"/>
      <c r="P7" s="430"/>
      <c r="Q7" s="419"/>
      <c r="R7" s="429"/>
      <c r="S7" s="124"/>
      <c r="T7" s="430"/>
      <c r="U7" s="430"/>
      <c r="V7" s="430"/>
      <c r="W7" s="430"/>
      <c r="X7" s="430"/>
      <c r="Y7" s="430"/>
      <c r="Z7" s="430"/>
      <c r="AB7" s="430"/>
      <c r="AC7" s="430"/>
      <c r="AD7" s="430"/>
      <c r="AE7" s="430"/>
      <c r="AF7" s="430"/>
      <c r="AG7" s="117"/>
    </row>
    <row r="8" spans="1:33" ht="15" thickBot="1">
      <c r="B8" s="48"/>
      <c r="C8" s="88" t="s">
        <v>693</v>
      </c>
      <c r="D8" s="89"/>
      <c r="E8" s="430"/>
      <c r="F8" s="430"/>
      <c r="G8" s="429"/>
      <c r="H8" s="430"/>
      <c r="I8" s="430"/>
      <c r="J8" s="430"/>
      <c r="K8" s="430"/>
      <c r="L8" s="430"/>
      <c r="M8" s="430"/>
      <c r="N8" s="429"/>
      <c r="O8" s="430"/>
      <c r="P8" s="430"/>
      <c r="Q8" s="419"/>
      <c r="R8" s="429"/>
      <c r="S8" s="124"/>
      <c r="T8" s="430"/>
      <c r="U8" s="430"/>
      <c r="V8" s="430"/>
      <c r="W8" s="430"/>
      <c r="X8" s="430"/>
      <c r="Y8" s="430"/>
      <c r="Z8" s="430"/>
      <c r="AB8" s="430"/>
      <c r="AC8" s="430"/>
      <c r="AD8" s="430"/>
      <c r="AE8" s="430"/>
      <c r="AF8" s="430"/>
      <c r="AG8" s="117"/>
    </row>
    <row r="9" spans="1:33" ht="17.5" thickBot="1">
      <c r="B9" s="48"/>
      <c r="C9" s="430"/>
      <c r="D9" s="430"/>
      <c r="E9" s="430"/>
      <c r="F9" s="430"/>
      <c r="G9" s="429"/>
      <c r="H9" s="430"/>
      <c r="I9" s="430"/>
      <c r="J9" s="430"/>
      <c r="K9" s="430"/>
      <c r="L9" s="430"/>
      <c r="M9" s="430"/>
      <c r="N9" s="429"/>
      <c r="O9" s="430"/>
      <c r="P9" s="430"/>
      <c r="Q9" s="419"/>
      <c r="R9" s="429"/>
      <c r="S9" s="124"/>
      <c r="T9" s="430"/>
      <c r="U9" s="430"/>
      <c r="V9" s="430"/>
      <c r="W9" s="430"/>
      <c r="X9" s="430"/>
      <c r="Y9" s="430"/>
      <c r="Z9" s="430"/>
      <c r="AB9" s="430"/>
      <c r="AC9" s="334" t="s">
        <v>836</v>
      </c>
      <c r="AD9" s="430"/>
      <c r="AE9" s="430"/>
      <c r="AF9" s="430"/>
      <c r="AG9" s="117"/>
    </row>
    <row r="10" spans="1:33" ht="21" customHeight="1">
      <c r="B10" s="48"/>
      <c r="C10" s="86" t="s">
        <v>101</v>
      </c>
      <c r="D10" s="95" t="s">
        <v>32</v>
      </c>
      <c r="E10" s="95" t="s">
        <v>102</v>
      </c>
      <c r="F10" s="91" t="s">
        <v>103</v>
      </c>
      <c r="H10" s="602" t="s">
        <v>104</v>
      </c>
      <c r="I10" s="605">
        <v>43646</v>
      </c>
      <c r="J10" s="606"/>
      <c r="L10" s="605">
        <v>44012</v>
      </c>
      <c r="M10" s="606"/>
      <c r="N10" s="418"/>
      <c r="O10" s="594" t="s">
        <v>8</v>
      </c>
      <c r="P10" s="595"/>
      <c r="R10" s="567" t="s">
        <v>132</v>
      </c>
      <c r="S10" s="567" t="s">
        <v>118</v>
      </c>
      <c r="T10" s="567" t="s">
        <v>119</v>
      </c>
      <c r="U10" s="567" t="s">
        <v>120</v>
      </c>
      <c r="V10" s="567" t="s">
        <v>121</v>
      </c>
      <c r="W10" s="567" t="s">
        <v>122</v>
      </c>
      <c r="X10" s="567" t="s">
        <v>123</v>
      </c>
      <c r="Y10" s="567" t="s">
        <v>124</v>
      </c>
      <c r="Z10" s="567" t="s">
        <v>125</v>
      </c>
      <c r="AA10" s="567" t="s">
        <v>835</v>
      </c>
      <c r="AC10" s="576" t="s">
        <v>112</v>
      </c>
      <c r="AD10" s="419"/>
      <c r="AE10" s="570" t="s">
        <v>105</v>
      </c>
      <c r="AF10" s="424"/>
      <c r="AG10" s="573" t="s">
        <v>106</v>
      </c>
    </row>
    <row r="11" spans="1:33" ht="14.5">
      <c r="B11" s="48"/>
      <c r="C11" s="126" t="s">
        <v>107</v>
      </c>
      <c r="D11" s="94"/>
      <c r="E11" s="94"/>
      <c r="F11" s="92" t="s">
        <v>108</v>
      </c>
      <c r="H11" s="603"/>
      <c r="I11" s="607"/>
      <c r="J11" s="608"/>
      <c r="L11" s="607"/>
      <c r="M11" s="608"/>
      <c r="N11" s="418"/>
      <c r="O11" s="596"/>
      <c r="P11" s="597"/>
      <c r="R11" s="568"/>
      <c r="S11" s="568"/>
      <c r="T11" s="568"/>
      <c r="U11" s="568"/>
      <c r="V11" s="568"/>
      <c r="W11" s="568"/>
      <c r="X11" s="568"/>
      <c r="Y11" s="568"/>
      <c r="Z11" s="568"/>
      <c r="AA11" s="568"/>
      <c r="AC11" s="577"/>
      <c r="AD11" s="419"/>
      <c r="AE11" s="571"/>
      <c r="AF11" s="424"/>
      <c r="AG11" s="574"/>
    </row>
    <row r="12" spans="1:33" ht="15" thickBot="1">
      <c r="B12" s="48"/>
      <c r="C12" s="88"/>
      <c r="D12" s="96"/>
      <c r="E12" s="96"/>
      <c r="F12" s="93"/>
      <c r="H12" s="604"/>
      <c r="I12" s="98"/>
      <c r="J12" s="456" t="s">
        <v>112</v>
      </c>
      <c r="L12" s="98"/>
      <c r="M12" s="456" t="s">
        <v>112</v>
      </c>
      <c r="N12" s="418"/>
      <c r="O12" s="98"/>
      <c r="P12" s="456" t="s">
        <v>112</v>
      </c>
      <c r="R12" s="569"/>
      <c r="S12" s="569"/>
      <c r="T12" s="569"/>
      <c r="U12" s="569"/>
      <c r="V12" s="569"/>
      <c r="W12" s="569"/>
      <c r="X12" s="569"/>
      <c r="Y12" s="569"/>
      <c r="Z12" s="569"/>
      <c r="AA12" s="569"/>
      <c r="AC12" s="578"/>
      <c r="AD12" s="419"/>
      <c r="AE12" s="572"/>
      <c r="AF12" s="425"/>
      <c r="AG12" s="575"/>
    </row>
    <row r="13" spans="1:33" ht="14.5">
      <c r="B13" s="48"/>
      <c r="C13" s="430"/>
      <c r="D13" s="430"/>
      <c r="E13" s="430"/>
      <c r="F13" s="430"/>
      <c r="G13" s="429"/>
      <c r="H13" s="430"/>
      <c r="I13" s="430"/>
      <c r="J13" s="430"/>
      <c r="K13" s="430"/>
      <c r="L13" s="430"/>
      <c r="M13" s="430"/>
      <c r="N13" s="429"/>
      <c r="O13" s="430"/>
      <c r="P13" s="430"/>
      <c r="Q13" s="430"/>
      <c r="R13" s="430"/>
      <c r="S13" s="430"/>
      <c r="T13" s="430"/>
      <c r="U13" s="430"/>
      <c r="V13" s="430"/>
      <c r="W13" s="430"/>
      <c r="X13" s="430"/>
      <c r="Y13" s="430"/>
      <c r="Z13" s="430"/>
      <c r="AB13" s="430"/>
      <c r="AC13" s="430"/>
      <c r="AD13" s="430"/>
      <c r="AE13" s="430"/>
      <c r="AF13" s="430"/>
      <c r="AG13" s="117"/>
    </row>
    <row r="14" spans="1:33" ht="19.5" customHeight="1">
      <c r="B14" s="48"/>
      <c r="C14" s="430"/>
      <c r="D14" s="430"/>
      <c r="E14" s="430"/>
      <c r="F14" s="430"/>
      <c r="G14" s="430"/>
      <c r="H14" s="430"/>
      <c r="I14" s="430"/>
      <c r="J14" s="430"/>
      <c r="K14" s="430"/>
      <c r="L14" s="430"/>
      <c r="M14" s="430"/>
      <c r="N14" s="430"/>
      <c r="O14" s="430"/>
      <c r="P14" s="430"/>
      <c r="Q14" s="430"/>
      <c r="R14" s="430"/>
      <c r="S14" s="430"/>
      <c r="T14" s="430"/>
      <c r="U14" s="430"/>
      <c r="V14" s="430"/>
      <c r="W14" s="430"/>
      <c r="X14" s="430"/>
      <c r="Y14" s="430"/>
      <c r="Z14" s="90"/>
      <c r="AA14" s="539"/>
      <c r="AC14" s="430"/>
      <c r="AD14" s="430"/>
      <c r="AE14" s="430"/>
      <c r="AF14" s="430"/>
      <c r="AG14" s="117"/>
    </row>
    <row r="15" spans="1:33" ht="14.5">
      <c r="B15" s="436">
        <f>IF(C15="","",COUNTIF($C15:C$15,"&lt;&gt;""")-COUNTBLANK($C15:C$15))</f>
        <v>1</v>
      </c>
      <c r="C15" s="427" t="s">
        <v>665</v>
      </c>
      <c r="D15" s="427" t="s">
        <v>348</v>
      </c>
      <c r="E15" s="433" t="s">
        <v>128</v>
      </c>
      <c r="F15" s="428" t="s">
        <v>109</v>
      </c>
      <c r="G15" s="429"/>
      <c r="H15" s="442">
        <f>IF(AND(I15&lt;&gt;"",J15&lt;&gt;"",L15&lt;&gt;"",M15&lt;&gt;"",O15&lt;&gt;"",P15&lt;&gt;"",AG15&lt;&gt;"",R15&lt;&gt;"",S15&lt;&gt;"",T15&lt;&gt;"",U15&lt;&gt;"",V15&lt;&gt;"",W15&lt;&gt;"",X15&lt;&gt;"",Y15&lt;&gt;"",Z15&lt;&gt;"",AA15&lt;&gt;"",AC15&lt;&gt;""),0,1)</f>
        <v>1</v>
      </c>
      <c r="I15" s="74"/>
      <c r="J15" s="434"/>
      <c r="K15" s="429"/>
      <c r="L15" s="74"/>
      <c r="M15" s="434"/>
      <c r="N15" s="429"/>
      <c r="O15" s="74"/>
      <c r="P15" s="434"/>
      <c r="Q15" s="429"/>
      <c r="R15" s="74"/>
      <c r="S15" s="74"/>
      <c r="T15" s="74"/>
      <c r="U15" s="74"/>
      <c r="V15" s="74"/>
      <c r="W15" s="74"/>
      <c r="X15" s="74"/>
      <c r="Y15" s="74"/>
      <c r="Z15" s="74"/>
      <c r="AA15" s="484"/>
      <c r="AC15" s="434"/>
      <c r="AD15" s="430"/>
      <c r="AE15" s="458"/>
      <c r="AF15" s="429"/>
      <c r="AG15" s="74"/>
    </row>
    <row r="16" spans="1:33" ht="14.5">
      <c r="B16" s="436">
        <f>IF(C16="","",COUNTIF($C$15:C16,"&lt;&gt;""")-COUNTBLANK($C$15:C16))</f>
        <v>2</v>
      </c>
      <c r="C16" s="427" t="s">
        <v>666</v>
      </c>
      <c r="D16" s="427" t="s">
        <v>350</v>
      </c>
      <c r="E16" s="433" t="s">
        <v>128</v>
      </c>
      <c r="F16" s="428" t="s">
        <v>109</v>
      </c>
      <c r="G16" s="429"/>
      <c r="H16" s="442">
        <f t="shared" ref="H16:H31" si="0">IF(AND(I16&lt;&gt;"",J16&lt;&gt;"",L16&lt;&gt;"",M16&lt;&gt;"",O16&lt;&gt;"",P16&lt;&gt;"",AG16&lt;&gt;"",R16&lt;&gt;"",S16&lt;&gt;"",T16&lt;&gt;"",U16&lt;&gt;"",V16&lt;&gt;"",W16&lt;&gt;"",X16&lt;&gt;"",Y16&lt;&gt;"",Z16&lt;&gt;"",AA16&lt;&gt;"",AC16&lt;&gt;""),0,1)</f>
        <v>1</v>
      </c>
      <c r="I16" s="74"/>
      <c r="J16" s="174"/>
      <c r="K16" s="171"/>
      <c r="L16" s="74"/>
      <c r="M16" s="174"/>
      <c r="N16" s="171"/>
      <c r="O16" s="194"/>
      <c r="P16" s="174"/>
      <c r="Q16" s="171"/>
      <c r="R16" s="74"/>
      <c r="S16" s="74"/>
      <c r="T16" s="74"/>
      <c r="U16" s="74"/>
      <c r="V16" s="194"/>
      <c r="W16" s="194"/>
      <c r="X16" s="194"/>
      <c r="Y16" s="194"/>
      <c r="Z16" s="194"/>
      <c r="AA16" s="542"/>
      <c r="AC16" s="434"/>
      <c r="AD16" s="430"/>
      <c r="AE16" s="458"/>
      <c r="AF16" s="429"/>
      <c r="AG16" s="74"/>
    </row>
    <row r="17" spans="2:33" ht="14.5">
      <c r="B17" s="436">
        <f>IF(C17="","",COUNTIF($C$15:C17,"&lt;&gt;""")-COUNTBLANK($C$15:C17))</f>
        <v>3</v>
      </c>
      <c r="C17" s="427" t="s">
        <v>667</v>
      </c>
      <c r="D17" s="427" t="s">
        <v>352</v>
      </c>
      <c r="E17" s="433" t="s">
        <v>128</v>
      </c>
      <c r="F17" s="428" t="s">
        <v>109</v>
      </c>
      <c r="G17" s="429"/>
      <c r="H17" s="442">
        <f t="shared" si="0"/>
        <v>1</v>
      </c>
      <c r="I17" s="74"/>
      <c r="J17" s="434"/>
      <c r="K17" s="171"/>
      <c r="L17" s="74"/>
      <c r="M17" s="434"/>
      <c r="N17" s="171"/>
      <c r="O17" s="74"/>
      <c r="P17" s="434"/>
      <c r="Q17" s="171"/>
      <c r="R17" s="74"/>
      <c r="S17" s="74"/>
      <c r="T17" s="74"/>
      <c r="U17" s="74"/>
      <c r="V17" s="74"/>
      <c r="W17" s="74"/>
      <c r="X17" s="74"/>
      <c r="Y17" s="74"/>
      <c r="Z17" s="74"/>
      <c r="AA17" s="484"/>
      <c r="AC17" s="434"/>
      <c r="AD17" s="430"/>
      <c r="AE17" s="458"/>
      <c r="AF17" s="429"/>
      <c r="AG17" s="74"/>
    </row>
    <row r="18" spans="2:33" ht="14.5">
      <c r="B18" s="436">
        <f>IF(C18="","",COUNTIF($C$15:C18,"&lt;&gt;""")-COUNTBLANK($C$15:C18))</f>
        <v>4</v>
      </c>
      <c r="C18" s="427" t="s">
        <v>668</v>
      </c>
      <c r="D18" s="427" t="s">
        <v>354</v>
      </c>
      <c r="E18" s="433" t="s">
        <v>128</v>
      </c>
      <c r="F18" s="428" t="s">
        <v>109</v>
      </c>
      <c r="G18" s="429"/>
      <c r="H18" s="442">
        <f t="shared" si="0"/>
        <v>1</v>
      </c>
      <c r="I18" s="74"/>
      <c r="J18" s="434"/>
      <c r="K18" s="171"/>
      <c r="L18" s="74"/>
      <c r="M18" s="434"/>
      <c r="N18" s="171"/>
      <c r="O18" s="74"/>
      <c r="P18" s="434"/>
      <c r="Q18" s="171"/>
      <c r="R18" s="74"/>
      <c r="S18" s="74"/>
      <c r="T18" s="74"/>
      <c r="U18" s="74"/>
      <c r="V18" s="74"/>
      <c r="W18" s="74"/>
      <c r="X18" s="74"/>
      <c r="Y18" s="74"/>
      <c r="Z18" s="74"/>
      <c r="AA18" s="484"/>
      <c r="AC18" s="434"/>
      <c r="AD18" s="430"/>
      <c r="AE18" s="458"/>
      <c r="AF18" s="429"/>
      <c r="AG18" s="74"/>
    </row>
    <row r="19" spans="2:33" ht="14.5">
      <c r="B19" s="436">
        <f>IF(C19="","",COUNTIF($C$15:C19,"&lt;&gt;""")-COUNTBLANK($C$15:C19))</f>
        <v>5</v>
      </c>
      <c r="C19" s="427" t="s">
        <v>669</v>
      </c>
      <c r="D19" s="427" t="s">
        <v>356</v>
      </c>
      <c r="E19" s="433" t="s">
        <v>128</v>
      </c>
      <c r="F19" s="428" t="s">
        <v>109</v>
      </c>
      <c r="G19" s="429"/>
      <c r="H19" s="442">
        <f t="shared" si="0"/>
        <v>1</v>
      </c>
      <c r="I19" s="74"/>
      <c r="J19" s="434"/>
      <c r="K19" s="171"/>
      <c r="L19" s="74"/>
      <c r="M19" s="434"/>
      <c r="N19" s="171"/>
      <c r="O19" s="74"/>
      <c r="P19" s="434"/>
      <c r="Q19" s="171"/>
      <c r="R19" s="74"/>
      <c r="S19" s="74"/>
      <c r="T19" s="74"/>
      <c r="U19" s="74"/>
      <c r="V19" s="74"/>
      <c r="W19" s="74"/>
      <c r="X19" s="74"/>
      <c r="Y19" s="74"/>
      <c r="Z19" s="74"/>
      <c r="AA19" s="484"/>
      <c r="AC19" s="434"/>
      <c r="AD19" s="430"/>
      <c r="AE19" s="458"/>
      <c r="AF19" s="429"/>
      <c r="AG19" s="74"/>
    </row>
    <row r="20" spans="2:33" ht="14.5">
      <c r="B20" s="436">
        <f>IF(C20="","",COUNTIF($C$15:C20,"&lt;&gt;""")-COUNTBLANK($C$15:C20))</f>
        <v>6</v>
      </c>
      <c r="C20" s="427" t="s">
        <v>670</v>
      </c>
      <c r="D20" s="427" t="s">
        <v>505</v>
      </c>
      <c r="E20" s="433" t="s">
        <v>128</v>
      </c>
      <c r="F20" s="428" t="s">
        <v>109</v>
      </c>
      <c r="G20" s="429"/>
      <c r="H20" s="442">
        <f t="shared" si="0"/>
        <v>1</v>
      </c>
      <c r="I20" s="74"/>
      <c r="J20" s="434"/>
      <c r="K20" s="171"/>
      <c r="L20" s="74"/>
      <c r="M20" s="434"/>
      <c r="N20" s="171"/>
      <c r="O20" s="74"/>
      <c r="P20" s="434"/>
      <c r="Q20" s="171"/>
      <c r="R20" s="74"/>
      <c r="S20" s="74"/>
      <c r="T20" s="74"/>
      <c r="U20" s="74"/>
      <c r="V20" s="74"/>
      <c r="W20" s="74"/>
      <c r="X20" s="74"/>
      <c r="Y20" s="74"/>
      <c r="Z20" s="74"/>
      <c r="AA20" s="484"/>
      <c r="AC20" s="434"/>
      <c r="AD20" s="430"/>
      <c r="AE20" s="458"/>
      <c r="AF20" s="429"/>
      <c r="AG20" s="74"/>
    </row>
    <row r="21" spans="2:33" ht="14.5">
      <c r="B21" s="436">
        <f>IF(C21="","",COUNTIF($C$15:C21,"&lt;&gt;""")-COUNTBLANK($C$15:C21))</f>
        <v>7</v>
      </c>
      <c r="C21" s="427" t="s">
        <v>671</v>
      </c>
      <c r="D21" s="427" t="s">
        <v>359</v>
      </c>
      <c r="E21" s="433" t="s">
        <v>128</v>
      </c>
      <c r="F21" s="428" t="s">
        <v>109</v>
      </c>
      <c r="G21" s="429"/>
      <c r="H21" s="442">
        <f t="shared" si="0"/>
        <v>1</v>
      </c>
      <c r="I21" s="74"/>
      <c r="J21" s="434"/>
      <c r="K21" s="171"/>
      <c r="L21" s="74"/>
      <c r="M21" s="434"/>
      <c r="N21" s="171"/>
      <c r="O21" s="74"/>
      <c r="P21" s="434"/>
      <c r="Q21" s="171"/>
      <c r="R21" s="74"/>
      <c r="S21" s="74"/>
      <c r="T21" s="74"/>
      <c r="U21" s="74"/>
      <c r="V21" s="74"/>
      <c r="W21" s="74"/>
      <c r="X21" s="74"/>
      <c r="Y21" s="74"/>
      <c r="Z21" s="74"/>
      <c r="AA21" s="484"/>
      <c r="AC21" s="434"/>
      <c r="AD21" s="430"/>
      <c r="AE21" s="458"/>
      <c r="AF21" s="429"/>
      <c r="AG21" s="74"/>
    </row>
    <row r="22" spans="2:33" ht="14.5">
      <c r="B22" s="436">
        <f>IF(C22="","",COUNTIF($C$15:C22,"&lt;&gt;""")-COUNTBLANK($C$15:C22))</f>
        <v>8</v>
      </c>
      <c r="C22" s="427" t="s">
        <v>672</v>
      </c>
      <c r="D22" s="427" t="s">
        <v>558</v>
      </c>
      <c r="E22" s="433" t="s">
        <v>128</v>
      </c>
      <c r="F22" s="428" t="s">
        <v>109</v>
      </c>
      <c r="G22" s="429"/>
      <c r="H22" s="442">
        <f t="shared" si="0"/>
        <v>1</v>
      </c>
      <c r="I22" s="74"/>
      <c r="J22" s="434"/>
      <c r="K22" s="171"/>
      <c r="L22" s="74"/>
      <c r="M22" s="434"/>
      <c r="N22" s="171"/>
      <c r="O22" s="74"/>
      <c r="P22" s="434"/>
      <c r="Q22" s="171"/>
      <c r="R22" s="74"/>
      <c r="S22" s="74"/>
      <c r="T22" s="74"/>
      <c r="U22" s="74"/>
      <c r="V22" s="74"/>
      <c r="W22" s="74"/>
      <c r="X22" s="74"/>
      <c r="Y22" s="74"/>
      <c r="Z22" s="74"/>
      <c r="AA22" s="484"/>
      <c r="AC22" s="434"/>
      <c r="AD22" s="430"/>
      <c r="AE22" s="458"/>
      <c r="AF22" s="429"/>
      <c r="AG22" s="74"/>
    </row>
    <row r="23" spans="2:33" ht="14.5">
      <c r="B23" s="436">
        <f>IF(C23="","",COUNTIF($C$15:C23,"&lt;&gt;""")-COUNTBLANK($C$15:C23))</f>
        <v>9</v>
      </c>
      <c r="C23" s="427" t="s">
        <v>673</v>
      </c>
      <c r="D23" s="427" t="s">
        <v>564</v>
      </c>
      <c r="E23" s="433" t="s">
        <v>128</v>
      </c>
      <c r="F23" s="428" t="s">
        <v>109</v>
      </c>
      <c r="G23" s="429"/>
      <c r="H23" s="442">
        <f t="shared" si="0"/>
        <v>1</v>
      </c>
      <c r="I23" s="74"/>
      <c r="J23" s="434"/>
      <c r="K23" s="171"/>
      <c r="L23" s="74"/>
      <c r="M23" s="434"/>
      <c r="N23" s="171"/>
      <c r="O23" s="74"/>
      <c r="P23" s="434"/>
      <c r="Q23" s="171"/>
      <c r="R23" s="74"/>
      <c r="S23" s="74"/>
      <c r="T23" s="74"/>
      <c r="U23" s="74"/>
      <c r="V23" s="74"/>
      <c r="W23" s="74"/>
      <c r="X23" s="74"/>
      <c r="Y23" s="74"/>
      <c r="Z23" s="74"/>
      <c r="AA23" s="484"/>
      <c r="AC23" s="434"/>
      <c r="AD23" s="430"/>
      <c r="AE23" s="458"/>
      <c r="AF23" s="429"/>
      <c r="AG23" s="74"/>
    </row>
    <row r="24" spans="2:33" ht="14.5">
      <c r="B24" s="436">
        <f>IF(C24="","",COUNTIF($C$15:C24,"&lt;&gt;""")-COUNTBLANK($C$15:C24))</f>
        <v>10</v>
      </c>
      <c r="C24" s="427" t="s">
        <v>674</v>
      </c>
      <c r="D24" s="427" t="s">
        <v>571</v>
      </c>
      <c r="E24" s="433" t="s">
        <v>128</v>
      </c>
      <c r="F24" s="428" t="s">
        <v>109</v>
      </c>
      <c r="G24" s="429"/>
      <c r="H24" s="442">
        <f t="shared" si="0"/>
        <v>1</v>
      </c>
      <c r="I24" s="74"/>
      <c r="J24" s="434"/>
      <c r="K24" s="171"/>
      <c r="L24" s="74"/>
      <c r="M24" s="434"/>
      <c r="N24" s="171"/>
      <c r="O24" s="74"/>
      <c r="P24" s="434"/>
      <c r="Q24" s="171"/>
      <c r="R24" s="74"/>
      <c r="S24" s="74"/>
      <c r="T24" s="74"/>
      <c r="U24" s="74"/>
      <c r="V24" s="74"/>
      <c r="W24" s="74"/>
      <c r="X24" s="74"/>
      <c r="Y24" s="74"/>
      <c r="Z24" s="74"/>
      <c r="AA24" s="484"/>
      <c r="AC24" s="434"/>
      <c r="AD24" s="430"/>
      <c r="AE24" s="458"/>
      <c r="AF24" s="429"/>
      <c r="AG24" s="74"/>
    </row>
    <row r="25" spans="2:33" ht="14.5">
      <c r="B25" s="436">
        <f>IF(C25="","",COUNTIF($C$15:C25,"&lt;&gt;""")-COUNTBLANK($C$15:C25))</f>
        <v>11</v>
      </c>
      <c r="C25" s="427" t="s">
        <v>675</v>
      </c>
      <c r="D25" s="427" t="s">
        <v>572</v>
      </c>
      <c r="E25" s="433" t="s">
        <v>128</v>
      </c>
      <c r="F25" s="428" t="s">
        <v>109</v>
      </c>
      <c r="G25" s="429"/>
      <c r="H25" s="442">
        <f t="shared" si="0"/>
        <v>1</v>
      </c>
      <c r="I25" s="74"/>
      <c r="J25" s="434"/>
      <c r="K25" s="171"/>
      <c r="L25" s="74"/>
      <c r="M25" s="434"/>
      <c r="N25" s="171"/>
      <c r="O25" s="74"/>
      <c r="P25" s="434"/>
      <c r="Q25" s="171"/>
      <c r="R25" s="74"/>
      <c r="S25" s="74"/>
      <c r="T25" s="74"/>
      <c r="U25" s="74"/>
      <c r="V25" s="74"/>
      <c r="W25" s="74"/>
      <c r="X25" s="74"/>
      <c r="Y25" s="74"/>
      <c r="Z25" s="74"/>
      <c r="AA25" s="484"/>
      <c r="AC25" s="434"/>
      <c r="AD25" s="430"/>
      <c r="AE25" s="458"/>
      <c r="AF25" s="429"/>
      <c r="AG25" s="74"/>
    </row>
    <row r="26" spans="2:33" ht="14.5">
      <c r="B26" s="436">
        <f>IF(C26="","",COUNTIF($C$15:C26,"&lt;&gt;""")-COUNTBLANK($C$15:C26))</f>
        <v>12</v>
      </c>
      <c r="C26" s="427" t="s">
        <v>676</v>
      </c>
      <c r="D26" s="427" t="s">
        <v>565</v>
      </c>
      <c r="E26" s="433" t="s">
        <v>128</v>
      </c>
      <c r="F26" s="428" t="s">
        <v>109</v>
      </c>
      <c r="G26" s="429"/>
      <c r="H26" s="442">
        <f t="shared" si="0"/>
        <v>1</v>
      </c>
      <c r="I26" s="74"/>
      <c r="J26" s="434"/>
      <c r="K26" s="171"/>
      <c r="L26" s="74"/>
      <c r="M26" s="434"/>
      <c r="N26" s="171"/>
      <c r="O26" s="74"/>
      <c r="P26" s="434"/>
      <c r="Q26" s="171"/>
      <c r="R26" s="74"/>
      <c r="S26" s="74"/>
      <c r="T26" s="74"/>
      <c r="U26" s="74"/>
      <c r="V26" s="74"/>
      <c r="W26" s="74"/>
      <c r="X26" s="74"/>
      <c r="Y26" s="74"/>
      <c r="Z26" s="74"/>
      <c r="AA26" s="484"/>
      <c r="AC26" s="434"/>
      <c r="AD26" s="430"/>
      <c r="AE26" s="458"/>
      <c r="AF26" s="429"/>
      <c r="AG26" s="74"/>
    </row>
    <row r="27" spans="2:33" ht="14.5">
      <c r="B27" s="436">
        <f>IF(C27="","",COUNTIF($C$15:C27,"&lt;&gt;""")-COUNTBLANK($C$15:C27))</f>
        <v>13</v>
      </c>
      <c r="C27" s="427" t="s">
        <v>677</v>
      </c>
      <c r="D27" s="427" t="s">
        <v>573</v>
      </c>
      <c r="E27" s="433" t="s">
        <v>128</v>
      </c>
      <c r="F27" s="428" t="s">
        <v>109</v>
      </c>
      <c r="G27" s="429"/>
      <c r="H27" s="442">
        <f t="shared" si="0"/>
        <v>1</v>
      </c>
      <c r="I27" s="74"/>
      <c r="J27" s="434"/>
      <c r="K27" s="171"/>
      <c r="L27" s="74"/>
      <c r="M27" s="434"/>
      <c r="N27" s="171"/>
      <c r="O27" s="74"/>
      <c r="P27" s="434"/>
      <c r="Q27" s="171"/>
      <c r="R27" s="74"/>
      <c r="S27" s="74"/>
      <c r="T27" s="74"/>
      <c r="U27" s="74"/>
      <c r="V27" s="74"/>
      <c r="W27" s="74"/>
      <c r="X27" s="74"/>
      <c r="Y27" s="74"/>
      <c r="Z27" s="74"/>
      <c r="AA27" s="484"/>
      <c r="AC27" s="434"/>
      <c r="AD27" s="430"/>
      <c r="AE27" s="458"/>
      <c r="AF27" s="429"/>
      <c r="AG27" s="74"/>
    </row>
    <row r="28" spans="2:33" ht="14.5">
      <c r="B28" s="436">
        <f>IF(C28="","",COUNTIF($C$15:C28,"&lt;&gt;""")-COUNTBLANK($C$15:C28))</f>
        <v>14</v>
      </c>
      <c r="C28" s="427" t="s">
        <v>678</v>
      </c>
      <c r="D28" s="427" t="s">
        <v>367</v>
      </c>
      <c r="E28" s="433" t="s">
        <v>128</v>
      </c>
      <c r="F28" s="428" t="s">
        <v>109</v>
      </c>
      <c r="G28" s="429"/>
      <c r="H28" s="442">
        <f t="shared" si="0"/>
        <v>1</v>
      </c>
      <c r="I28" s="74"/>
      <c r="J28" s="434"/>
      <c r="K28" s="171"/>
      <c r="L28" s="74"/>
      <c r="M28" s="434"/>
      <c r="N28" s="171"/>
      <c r="O28" s="74"/>
      <c r="P28" s="434"/>
      <c r="Q28" s="171"/>
      <c r="R28" s="74"/>
      <c r="S28" s="74"/>
      <c r="T28" s="74"/>
      <c r="U28" s="74"/>
      <c r="V28" s="74"/>
      <c r="W28" s="74"/>
      <c r="X28" s="74"/>
      <c r="Y28" s="74"/>
      <c r="Z28" s="74"/>
      <c r="AA28" s="484"/>
      <c r="AC28" s="434"/>
      <c r="AD28" s="430"/>
      <c r="AE28" s="458"/>
      <c r="AF28" s="429"/>
      <c r="AG28" s="74"/>
    </row>
    <row r="29" spans="2:33" ht="14.5">
      <c r="B29" s="436">
        <f>IF(C29="","",COUNTIF($C$15:C29,"&lt;&gt;""")-COUNTBLANK($C$15:C29))</f>
        <v>15</v>
      </c>
      <c r="C29" s="427" t="s">
        <v>679</v>
      </c>
      <c r="D29" s="427" t="s">
        <v>369</v>
      </c>
      <c r="E29" s="433" t="s">
        <v>128</v>
      </c>
      <c r="F29" s="428" t="s">
        <v>109</v>
      </c>
      <c r="G29" s="429"/>
      <c r="H29" s="442">
        <f t="shared" si="0"/>
        <v>1</v>
      </c>
      <c r="I29" s="74"/>
      <c r="J29" s="434"/>
      <c r="K29" s="171"/>
      <c r="L29" s="74"/>
      <c r="M29" s="434"/>
      <c r="N29" s="171"/>
      <c r="O29" s="74"/>
      <c r="P29" s="434"/>
      <c r="Q29" s="171"/>
      <c r="R29" s="74"/>
      <c r="S29" s="74"/>
      <c r="T29" s="74"/>
      <c r="U29" s="74"/>
      <c r="V29" s="74"/>
      <c r="W29" s="74"/>
      <c r="X29" s="74"/>
      <c r="Y29" s="74"/>
      <c r="Z29" s="74"/>
      <c r="AA29" s="484"/>
      <c r="AC29" s="434"/>
      <c r="AD29" s="430"/>
      <c r="AE29" s="458"/>
      <c r="AF29" s="429"/>
      <c r="AG29" s="74"/>
    </row>
    <row r="30" spans="2:33" ht="14.5">
      <c r="B30" s="436">
        <f>IF(C30="","",COUNTIF($C$15:C30,"&lt;&gt;""")-COUNTBLANK($C$15:C30))</f>
        <v>16</v>
      </c>
      <c r="C30" s="427" t="s">
        <v>680</v>
      </c>
      <c r="D30" s="100" t="s">
        <v>574</v>
      </c>
      <c r="E30" s="433" t="s">
        <v>128</v>
      </c>
      <c r="F30" s="428" t="s">
        <v>109</v>
      </c>
      <c r="G30" s="429"/>
      <c r="H30" s="442">
        <f t="shared" si="0"/>
        <v>1</v>
      </c>
      <c r="I30" s="74"/>
      <c r="J30" s="434"/>
      <c r="K30" s="171"/>
      <c r="L30" s="74"/>
      <c r="M30" s="434"/>
      <c r="N30" s="171"/>
      <c r="O30" s="74"/>
      <c r="P30" s="434"/>
      <c r="Q30" s="171"/>
      <c r="R30" s="74"/>
      <c r="S30" s="74"/>
      <c r="T30" s="74"/>
      <c r="U30" s="74"/>
      <c r="V30" s="74"/>
      <c r="W30" s="74"/>
      <c r="X30" s="74"/>
      <c r="Y30" s="74"/>
      <c r="Z30" s="74"/>
      <c r="AA30" s="484"/>
      <c r="AC30" s="434"/>
      <c r="AD30" s="430"/>
      <c r="AE30" s="458"/>
      <c r="AF30" s="429"/>
      <c r="AG30" s="74"/>
    </row>
    <row r="31" spans="2:33" ht="14.5">
      <c r="B31" s="436">
        <f>IF(C31="","",COUNTIF($C$15:C31,"&lt;&gt;""")-COUNTBLANK($C$15:C31))</f>
        <v>17</v>
      </c>
      <c r="C31" s="427" t="s">
        <v>681</v>
      </c>
      <c r="D31" s="427" t="s">
        <v>372</v>
      </c>
      <c r="E31" s="433" t="s">
        <v>128</v>
      </c>
      <c r="F31" s="428" t="s">
        <v>114</v>
      </c>
      <c r="G31" s="429"/>
      <c r="H31" s="442">
        <f t="shared" si="0"/>
        <v>1</v>
      </c>
      <c r="I31" s="354">
        <f>SUM(I15:I30)</f>
        <v>0</v>
      </c>
      <c r="J31" s="434"/>
      <c r="K31" s="171"/>
      <c r="L31" s="354">
        <f>SUM(L15:L30)</f>
        <v>0</v>
      </c>
      <c r="M31" s="434"/>
      <c r="N31" s="171"/>
      <c r="O31" s="354">
        <f>SUM(O15:O30)</f>
        <v>0</v>
      </c>
      <c r="P31" s="434"/>
      <c r="Q31" s="171"/>
      <c r="R31" s="354">
        <f t="shared" ref="R31:Z31" si="1">SUM(R15:R30)</f>
        <v>0</v>
      </c>
      <c r="S31" s="354">
        <f t="shared" si="1"/>
        <v>0</v>
      </c>
      <c r="T31" s="354">
        <f t="shared" si="1"/>
        <v>0</v>
      </c>
      <c r="U31" s="354">
        <f t="shared" si="1"/>
        <v>0</v>
      </c>
      <c r="V31" s="354">
        <f t="shared" si="1"/>
        <v>0</v>
      </c>
      <c r="W31" s="354">
        <f t="shared" si="1"/>
        <v>0</v>
      </c>
      <c r="X31" s="354">
        <f t="shared" si="1"/>
        <v>0</v>
      </c>
      <c r="Y31" s="354">
        <f t="shared" si="1"/>
        <v>0</v>
      </c>
      <c r="Z31" s="354">
        <f t="shared" si="1"/>
        <v>0</v>
      </c>
      <c r="AA31" s="504">
        <f>SUM(AA15:AA30)</f>
        <v>0</v>
      </c>
      <c r="AC31" s="434"/>
      <c r="AD31" s="430"/>
      <c r="AE31" s="458"/>
      <c r="AF31" s="429"/>
      <c r="AG31" s="74"/>
    </row>
    <row r="32" spans="2:33" ht="14.5">
      <c r="B32" s="48"/>
      <c r="C32" s="430"/>
      <c r="D32" s="430"/>
      <c r="E32" s="430"/>
      <c r="F32" s="430"/>
      <c r="G32" s="429"/>
      <c r="H32" s="430"/>
      <c r="I32" s="170"/>
      <c r="J32" s="170"/>
      <c r="K32" s="170"/>
      <c r="L32" s="170"/>
      <c r="M32" s="170"/>
      <c r="N32" s="171"/>
      <c r="O32" s="429"/>
      <c r="P32" s="430"/>
      <c r="Q32" s="430"/>
      <c r="R32" s="430"/>
      <c r="S32" s="196"/>
      <c r="T32" s="430"/>
      <c r="U32" s="430"/>
      <c r="V32" s="430"/>
      <c r="W32" s="430"/>
      <c r="X32" s="430"/>
      <c r="Y32" s="430"/>
      <c r="Z32" s="430"/>
      <c r="AB32" s="430"/>
      <c r="AC32" s="430"/>
      <c r="AD32" s="430"/>
      <c r="AE32" s="430"/>
      <c r="AF32" s="430"/>
      <c r="AG32" s="117"/>
    </row>
    <row r="33" spans="1:33" ht="14.5">
      <c r="B33" s="48"/>
      <c r="C33" s="430"/>
      <c r="D33" s="430"/>
      <c r="E33" s="430"/>
      <c r="F33" s="430"/>
      <c r="G33" s="429"/>
      <c r="H33" s="430"/>
      <c r="I33" s="430"/>
      <c r="J33" s="430"/>
      <c r="K33" s="430"/>
      <c r="L33" s="430"/>
      <c r="M33" s="430"/>
      <c r="N33" s="429"/>
      <c r="O33" s="429"/>
      <c r="P33" s="430"/>
      <c r="Q33" s="430"/>
      <c r="R33" s="430"/>
      <c r="S33" s="196"/>
      <c r="T33" s="430"/>
      <c r="U33" s="430"/>
      <c r="V33" s="430"/>
      <c r="W33" s="430"/>
      <c r="X33" s="430"/>
      <c r="Y33" s="430"/>
      <c r="Z33" s="430"/>
      <c r="AB33" s="430"/>
      <c r="AC33" s="430"/>
      <c r="AD33" s="430"/>
      <c r="AE33" s="430"/>
      <c r="AF33" s="430"/>
      <c r="AG33" s="117"/>
    </row>
    <row r="34" spans="1:33" ht="14.5">
      <c r="B34" s="48"/>
      <c r="C34" s="430" t="s">
        <v>110</v>
      </c>
      <c r="D34" s="430"/>
      <c r="E34" s="430"/>
      <c r="F34" s="430"/>
      <c r="G34" s="429"/>
      <c r="H34" s="430"/>
      <c r="I34" s="430"/>
      <c r="J34" s="430"/>
      <c r="K34" s="430"/>
      <c r="L34" s="430"/>
      <c r="M34" s="430"/>
      <c r="N34" s="429"/>
      <c r="O34" s="429"/>
      <c r="P34" s="430"/>
      <c r="Q34" s="430"/>
      <c r="R34" s="430"/>
      <c r="S34" s="196"/>
      <c r="T34" s="430"/>
      <c r="U34" s="430"/>
      <c r="V34" s="430"/>
      <c r="W34" s="430"/>
      <c r="X34" s="430"/>
      <c r="Y34" s="430"/>
      <c r="Z34" s="430"/>
      <c r="AB34" s="430"/>
      <c r="AC34" s="430"/>
      <c r="AD34" s="430"/>
      <c r="AE34" s="430"/>
      <c r="AF34" s="430"/>
      <c r="AG34" s="117"/>
    </row>
    <row r="35" spans="1:33" ht="14.5">
      <c r="B35" s="48"/>
      <c r="C35" s="636"/>
      <c r="D35" s="636"/>
      <c r="E35" s="636"/>
      <c r="F35" s="636"/>
      <c r="G35" s="429"/>
      <c r="H35" s="430"/>
      <c r="I35" s="430"/>
      <c r="J35" s="430"/>
      <c r="K35" s="430"/>
      <c r="L35" s="430"/>
      <c r="M35" s="430"/>
      <c r="N35" s="429"/>
      <c r="O35" s="429"/>
      <c r="P35" s="430"/>
      <c r="Q35" s="430"/>
      <c r="R35" s="430"/>
      <c r="S35" s="196"/>
      <c r="T35" s="430"/>
      <c r="U35" s="430"/>
      <c r="V35" s="430"/>
      <c r="W35" s="430"/>
      <c r="X35" s="430"/>
      <c r="Y35" s="430"/>
      <c r="Z35" s="430"/>
      <c r="AB35" s="430"/>
      <c r="AC35" s="430"/>
      <c r="AD35" s="430"/>
      <c r="AE35" s="430"/>
      <c r="AF35" s="430"/>
      <c r="AG35" s="117"/>
    </row>
    <row r="36" spans="1:33" ht="14.5">
      <c r="B36" s="48"/>
      <c r="C36" s="636"/>
      <c r="D36" s="636"/>
      <c r="E36" s="636"/>
      <c r="F36" s="636"/>
      <c r="G36" s="429"/>
      <c r="H36" s="430"/>
      <c r="I36" s="430"/>
      <c r="J36" s="430"/>
      <c r="K36" s="430"/>
      <c r="L36" s="430"/>
      <c r="M36" s="430"/>
      <c r="N36" s="429"/>
      <c r="O36" s="429"/>
      <c r="P36" s="430"/>
      <c r="Q36" s="430"/>
      <c r="R36" s="430"/>
      <c r="S36" s="196"/>
      <c r="T36" s="430"/>
      <c r="U36" s="430"/>
      <c r="V36" s="430"/>
      <c r="W36" s="430"/>
      <c r="X36" s="430"/>
      <c r="Y36" s="430"/>
      <c r="Z36" s="430"/>
      <c r="AB36" s="430"/>
      <c r="AC36" s="430"/>
      <c r="AD36" s="430"/>
      <c r="AE36" s="430"/>
      <c r="AF36" s="430"/>
      <c r="AG36" s="117"/>
    </row>
    <row r="37" spans="1:33" ht="14.5">
      <c r="B37" s="48"/>
      <c r="C37" s="636"/>
      <c r="D37" s="636"/>
      <c r="E37" s="636"/>
      <c r="F37" s="636"/>
      <c r="G37" s="429"/>
      <c r="H37" s="430"/>
      <c r="I37" s="430"/>
      <c r="J37" s="430"/>
      <c r="K37" s="430"/>
      <c r="L37" s="430"/>
      <c r="M37" s="430"/>
      <c r="N37" s="429"/>
      <c r="O37" s="429"/>
      <c r="P37" s="430"/>
      <c r="Q37" s="430"/>
      <c r="R37" s="430"/>
      <c r="S37" s="196"/>
      <c r="T37" s="430"/>
      <c r="U37" s="430"/>
      <c r="V37" s="430"/>
      <c r="W37" s="430"/>
      <c r="X37" s="430"/>
      <c r="Y37" s="430"/>
      <c r="Z37" s="430"/>
      <c r="AB37" s="430"/>
      <c r="AC37" s="430"/>
      <c r="AD37" s="430"/>
      <c r="AE37" s="430"/>
      <c r="AF37" s="430"/>
      <c r="AG37" s="117"/>
    </row>
    <row r="38" spans="1:33" ht="14.5">
      <c r="B38" s="48"/>
      <c r="C38" s="636"/>
      <c r="D38" s="636"/>
      <c r="E38" s="636"/>
      <c r="F38" s="636"/>
      <c r="G38" s="429"/>
      <c r="H38" s="430"/>
      <c r="I38" s="430"/>
      <c r="J38" s="430"/>
      <c r="K38" s="430"/>
      <c r="L38" s="430"/>
      <c r="M38" s="430"/>
      <c r="N38" s="429"/>
      <c r="O38" s="429"/>
      <c r="P38" s="430"/>
      <c r="Q38" s="430"/>
      <c r="R38" s="430"/>
      <c r="S38" s="196"/>
      <c r="T38" s="430"/>
      <c r="U38" s="430"/>
      <c r="V38" s="430"/>
      <c r="W38" s="430"/>
      <c r="X38" s="430"/>
      <c r="Y38" s="430"/>
      <c r="Z38" s="430"/>
      <c r="AB38" s="430"/>
      <c r="AC38" s="430"/>
      <c r="AD38" s="430"/>
      <c r="AE38" s="430"/>
      <c r="AF38" s="430"/>
      <c r="AG38" s="117"/>
    </row>
    <row r="39" spans="1:33" ht="14.5">
      <c r="B39" s="48"/>
      <c r="C39" s="636"/>
      <c r="D39" s="636"/>
      <c r="E39" s="636"/>
      <c r="F39" s="636"/>
      <c r="G39" s="429"/>
      <c r="H39" s="430"/>
      <c r="I39" s="430"/>
      <c r="J39" s="430"/>
      <c r="K39" s="430"/>
      <c r="L39" s="430"/>
      <c r="M39" s="430"/>
      <c r="N39" s="429"/>
      <c r="O39" s="429"/>
      <c r="P39" s="430"/>
      <c r="Q39" s="430"/>
      <c r="R39" s="430"/>
      <c r="S39" s="196"/>
      <c r="T39" s="430"/>
      <c r="U39" s="430"/>
      <c r="V39" s="430"/>
      <c r="W39" s="430"/>
      <c r="X39" s="430"/>
      <c r="Y39" s="430"/>
      <c r="Z39" s="430"/>
      <c r="AB39" s="430"/>
      <c r="AC39" s="430"/>
      <c r="AD39" s="430"/>
      <c r="AE39" s="430"/>
      <c r="AF39" s="430"/>
      <c r="AG39" s="117"/>
    </row>
    <row r="40" spans="1:33" ht="14.5">
      <c r="B40" s="48"/>
      <c r="C40" s="430"/>
      <c r="D40" s="430"/>
      <c r="E40" s="430"/>
      <c r="F40" s="430"/>
      <c r="G40" s="429"/>
      <c r="H40" s="430"/>
      <c r="I40" s="430"/>
      <c r="J40" s="430"/>
      <c r="K40" s="430"/>
      <c r="L40" s="430"/>
      <c r="M40" s="430"/>
      <c r="N40" s="429"/>
      <c r="O40" s="429"/>
      <c r="P40" s="430"/>
      <c r="Q40" s="430"/>
      <c r="R40" s="430"/>
      <c r="S40" s="196"/>
      <c r="T40" s="430"/>
      <c r="U40" s="430"/>
      <c r="V40" s="430"/>
      <c r="W40" s="430"/>
      <c r="X40" s="430"/>
      <c r="Y40" s="430"/>
      <c r="Z40" s="430"/>
      <c r="AB40" s="430"/>
      <c r="AC40" s="430"/>
      <c r="AD40" s="430"/>
      <c r="AE40" s="430"/>
      <c r="AF40" s="430"/>
      <c r="AG40" s="117"/>
    </row>
    <row r="41" spans="1:33" ht="14.5">
      <c r="B41" s="48"/>
      <c r="C41" s="430"/>
      <c r="D41" s="197"/>
      <c r="E41" s="197"/>
      <c r="F41" s="197"/>
      <c r="G41" s="429"/>
      <c r="H41" s="430"/>
      <c r="I41" s="430"/>
      <c r="J41" s="430"/>
      <c r="K41" s="430"/>
      <c r="L41" s="430"/>
      <c r="M41" s="430"/>
      <c r="N41" s="429"/>
      <c r="O41" s="430"/>
      <c r="P41" s="430"/>
      <c r="Q41" s="430"/>
      <c r="R41" s="430"/>
      <c r="S41" s="196"/>
      <c r="T41" s="430"/>
      <c r="U41" s="430"/>
      <c r="V41" s="430"/>
      <c r="W41" s="430"/>
      <c r="X41" s="430"/>
      <c r="Y41" s="430"/>
      <c r="Z41" s="430"/>
      <c r="AB41" s="430"/>
      <c r="AC41" s="430"/>
      <c r="AD41" s="430"/>
      <c r="AE41" s="430"/>
      <c r="AF41" s="430"/>
      <c r="AG41" s="117"/>
    </row>
    <row r="42" spans="1:33" ht="14.5">
      <c r="B42" s="198" t="s">
        <v>111</v>
      </c>
      <c r="C42" s="175"/>
      <c r="D42" s="175"/>
      <c r="E42" s="175"/>
      <c r="F42" s="175"/>
      <c r="G42" s="175"/>
      <c r="H42" s="175"/>
      <c r="I42" s="175"/>
      <c r="J42" s="175"/>
      <c r="K42" s="175"/>
      <c r="L42" s="175"/>
      <c r="M42" s="175"/>
      <c r="N42" s="175"/>
      <c r="O42" s="175"/>
      <c r="P42" s="175"/>
      <c r="Q42" s="175"/>
      <c r="R42" s="175"/>
      <c r="S42" s="175"/>
      <c r="T42" s="175"/>
      <c r="U42" s="175"/>
      <c r="V42" s="175"/>
      <c r="W42" s="175"/>
      <c r="X42" s="175"/>
      <c r="Y42" s="175"/>
      <c r="Z42" s="175"/>
      <c r="AA42" s="543"/>
      <c r="AB42" s="175"/>
      <c r="AC42" s="175"/>
      <c r="AD42" s="175"/>
      <c r="AE42" s="175"/>
      <c r="AF42" s="175"/>
      <c r="AG42" s="175"/>
    </row>
    <row r="43" spans="1:33" ht="14.5" hidden="1">
      <c r="A43"/>
      <c r="B43"/>
      <c r="C43"/>
      <c r="D43"/>
      <c r="E43"/>
      <c r="F43"/>
      <c r="G43"/>
      <c r="H43"/>
      <c r="I43"/>
      <c r="J43"/>
      <c r="K43"/>
      <c r="L43"/>
      <c r="M43"/>
      <c r="N43"/>
      <c r="O43"/>
      <c r="P43"/>
      <c r="Q43"/>
      <c r="R43"/>
      <c r="S43"/>
      <c r="T43"/>
      <c r="U43"/>
      <c r="V43"/>
      <c r="W43"/>
      <c r="X43"/>
      <c r="Y43"/>
      <c r="Z43"/>
      <c r="AA43" s="533"/>
      <c r="AB43"/>
      <c r="AC43"/>
      <c r="AD43"/>
      <c r="AE43"/>
      <c r="AF43"/>
      <c r="AG43"/>
    </row>
    <row r="44" spans="1:33" ht="0" hidden="1" customHeight="1">
      <c r="A44"/>
      <c r="B44"/>
      <c r="C44"/>
      <c r="D44"/>
      <c r="E44"/>
      <c r="F44"/>
      <c r="G44"/>
      <c r="H44"/>
      <c r="I44"/>
      <c r="J44"/>
      <c r="K44"/>
      <c r="L44"/>
      <c r="M44"/>
      <c r="N44"/>
      <c r="O44"/>
      <c r="P44"/>
      <c r="Q44"/>
      <c r="R44"/>
      <c r="S44"/>
      <c r="T44"/>
      <c r="U44"/>
      <c r="V44"/>
      <c r="W44"/>
      <c r="X44"/>
      <c r="Y44"/>
      <c r="Z44"/>
      <c r="AA44" s="533"/>
      <c r="AB44"/>
      <c r="AC44"/>
      <c r="AD44"/>
      <c r="AE44"/>
      <c r="AF44"/>
      <c r="AG44"/>
    </row>
    <row r="45" spans="1:33" ht="14.9" hidden="1" customHeight="1">
      <c r="A45"/>
      <c r="B45"/>
      <c r="C45"/>
      <c r="D45"/>
      <c r="E45"/>
      <c r="F45"/>
      <c r="G45"/>
      <c r="H45"/>
      <c r="I45"/>
      <c r="J45"/>
      <c r="K45"/>
      <c r="L45"/>
      <c r="M45"/>
      <c r="N45"/>
      <c r="O45"/>
      <c r="P45"/>
      <c r="Q45"/>
      <c r="R45"/>
      <c r="S45"/>
      <c r="T45"/>
      <c r="U45"/>
      <c r="V45"/>
      <c r="W45"/>
      <c r="X45"/>
      <c r="Y45"/>
      <c r="Z45"/>
      <c r="AA45" s="533"/>
      <c r="AB45"/>
      <c r="AC45"/>
      <c r="AD45"/>
      <c r="AE45"/>
      <c r="AF45"/>
      <c r="AG45"/>
    </row>
    <row r="46" spans="1:33" ht="15" hidden="1" customHeight="1">
      <c r="A46"/>
      <c r="B46"/>
      <c r="C46"/>
      <c r="D46"/>
      <c r="E46"/>
      <c r="F46"/>
      <c r="G46"/>
      <c r="H46"/>
      <c r="I46"/>
      <c r="J46"/>
      <c r="K46"/>
      <c r="L46"/>
      <c r="M46"/>
      <c r="N46"/>
      <c r="O46"/>
      <c r="P46"/>
      <c r="Q46"/>
      <c r="R46"/>
      <c r="S46"/>
      <c r="T46"/>
      <c r="U46"/>
      <c r="V46"/>
      <c r="W46"/>
      <c r="X46"/>
      <c r="Y46"/>
      <c r="Z46"/>
      <c r="AA46" s="533"/>
      <c r="AB46"/>
      <c r="AC46"/>
      <c r="AD46"/>
      <c r="AE46"/>
      <c r="AF46"/>
      <c r="AG46"/>
    </row>
    <row r="47" spans="1:33" ht="15" hidden="1" customHeight="1">
      <c r="A47"/>
      <c r="B47"/>
      <c r="C47"/>
      <c r="D47"/>
      <c r="E47"/>
      <c r="F47"/>
      <c r="G47"/>
      <c r="H47"/>
      <c r="I47"/>
      <c r="J47"/>
      <c r="K47"/>
      <c r="L47"/>
      <c r="M47"/>
      <c r="N47"/>
      <c r="O47"/>
      <c r="P47"/>
      <c r="Q47"/>
      <c r="R47"/>
      <c r="S47"/>
      <c r="T47"/>
      <c r="U47"/>
      <c r="V47"/>
      <c r="W47"/>
      <c r="X47"/>
      <c r="Y47"/>
      <c r="Z47"/>
      <c r="AA47" s="533"/>
      <c r="AB47"/>
      <c r="AC47"/>
      <c r="AD47"/>
      <c r="AE47"/>
      <c r="AF47"/>
      <c r="AG47"/>
    </row>
    <row r="48" spans="1:33" ht="15" hidden="1" customHeight="1">
      <c r="A48"/>
      <c r="B48"/>
      <c r="C48"/>
      <c r="D48"/>
      <c r="E48"/>
      <c r="F48"/>
      <c r="G48"/>
      <c r="H48"/>
      <c r="I48"/>
      <c r="J48"/>
      <c r="K48"/>
      <c r="L48"/>
      <c r="M48"/>
      <c r="N48"/>
      <c r="O48"/>
      <c r="P48"/>
      <c r="Q48"/>
      <c r="R48"/>
      <c r="S48"/>
      <c r="T48"/>
      <c r="U48"/>
      <c r="V48"/>
      <c r="W48"/>
      <c r="X48"/>
      <c r="Y48"/>
      <c r="Z48"/>
      <c r="AA48" s="533"/>
      <c r="AB48"/>
      <c r="AC48"/>
      <c r="AD48"/>
      <c r="AE48"/>
      <c r="AF48"/>
      <c r="AG48"/>
    </row>
    <row r="49" spans="1:33" ht="15" hidden="1" customHeight="1">
      <c r="A49"/>
      <c r="B49"/>
      <c r="C49"/>
      <c r="D49"/>
      <c r="E49"/>
      <c r="F49"/>
      <c r="G49"/>
      <c r="H49"/>
      <c r="I49"/>
      <c r="J49"/>
      <c r="K49"/>
      <c r="L49"/>
      <c r="M49"/>
      <c r="N49"/>
      <c r="O49"/>
      <c r="P49"/>
      <c r="Q49"/>
      <c r="R49"/>
      <c r="S49"/>
      <c r="T49"/>
      <c r="U49"/>
      <c r="V49"/>
      <c r="W49"/>
      <c r="X49"/>
      <c r="Y49"/>
      <c r="Z49"/>
      <c r="AA49" s="533"/>
      <c r="AB49"/>
      <c r="AC49"/>
      <c r="AD49"/>
      <c r="AE49"/>
      <c r="AF49"/>
      <c r="AG49"/>
    </row>
    <row r="50" spans="1:33" ht="15" hidden="1" customHeight="1">
      <c r="A50"/>
      <c r="B50"/>
      <c r="C50"/>
      <c r="D50"/>
      <c r="E50"/>
      <c r="F50"/>
      <c r="G50"/>
      <c r="H50"/>
      <c r="I50"/>
      <c r="J50"/>
      <c r="K50"/>
      <c r="L50"/>
      <c r="M50"/>
      <c r="N50"/>
      <c r="O50"/>
      <c r="P50"/>
      <c r="Q50"/>
      <c r="R50"/>
      <c r="S50"/>
      <c r="T50"/>
      <c r="U50"/>
      <c r="V50"/>
      <c r="W50"/>
      <c r="X50"/>
      <c r="Y50"/>
      <c r="Z50"/>
      <c r="AA50" s="533"/>
      <c r="AB50"/>
      <c r="AC50"/>
      <c r="AD50"/>
      <c r="AE50"/>
      <c r="AF50"/>
      <c r="AG50"/>
    </row>
    <row r="51" spans="1:33" ht="15" hidden="1" customHeight="1">
      <c r="A51"/>
      <c r="B51"/>
      <c r="C51"/>
      <c r="D51"/>
      <c r="E51"/>
      <c r="F51"/>
      <c r="G51"/>
      <c r="H51"/>
      <c r="I51"/>
      <c r="J51"/>
      <c r="K51"/>
      <c r="L51"/>
      <c r="M51"/>
      <c r="N51"/>
      <c r="O51"/>
      <c r="P51"/>
      <c r="Q51"/>
      <c r="R51"/>
      <c r="S51"/>
      <c r="T51"/>
      <c r="U51"/>
      <c r="V51"/>
      <c r="W51"/>
      <c r="X51"/>
      <c r="Y51"/>
      <c r="Z51"/>
      <c r="AA51" s="533"/>
      <c r="AB51"/>
      <c r="AC51"/>
      <c r="AD51"/>
      <c r="AE51"/>
      <c r="AF51"/>
      <c r="AG51"/>
    </row>
    <row r="52" spans="1:33" ht="15" hidden="1" customHeight="1">
      <c r="A52"/>
      <c r="B52"/>
      <c r="C52"/>
      <c r="D52"/>
      <c r="E52"/>
      <c r="F52"/>
      <c r="G52"/>
      <c r="H52"/>
      <c r="I52"/>
      <c r="J52"/>
      <c r="K52"/>
      <c r="L52"/>
      <c r="M52"/>
      <c r="N52"/>
      <c r="O52"/>
      <c r="P52"/>
      <c r="Q52"/>
      <c r="R52"/>
      <c r="S52"/>
      <c r="T52"/>
      <c r="U52"/>
      <c r="V52"/>
      <c r="W52"/>
      <c r="X52"/>
      <c r="Y52"/>
      <c r="Z52"/>
      <c r="AA52" s="533"/>
      <c r="AB52"/>
      <c r="AC52"/>
      <c r="AD52"/>
      <c r="AE52"/>
      <c r="AF52"/>
      <c r="AG52"/>
    </row>
    <row r="53" spans="1:33" ht="15" hidden="1" customHeight="1">
      <c r="A53"/>
      <c r="B53"/>
      <c r="C53"/>
      <c r="D53"/>
      <c r="E53"/>
      <c r="F53"/>
      <c r="G53"/>
      <c r="H53"/>
      <c r="I53"/>
      <c r="J53"/>
      <c r="K53"/>
      <c r="L53"/>
      <c r="M53"/>
      <c r="N53"/>
      <c r="O53"/>
      <c r="P53"/>
      <c r="Q53"/>
      <c r="R53"/>
      <c r="S53"/>
      <c r="T53"/>
      <c r="U53"/>
      <c r="V53"/>
      <c r="W53"/>
      <c r="X53"/>
      <c r="Y53"/>
      <c r="Z53"/>
      <c r="AA53" s="533"/>
      <c r="AB53"/>
      <c r="AC53"/>
      <c r="AD53"/>
      <c r="AE53"/>
      <c r="AF53"/>
      <c r="AG53"/>
    </row>
    <row r="54" spans="1:33" ht="15" hidden="1" customHeight="1">
      <c r="A54"/>
      <c r="B54"/>
      <c r="C54"/>
      <c r="D54"/>
      <c r="E54"/>
      <c r="F54"/>
      <c r="G54"/>
      <c r="H54"/>
      <c r="I54"/>
      <c r="J54"/>
      <c r="K54"/>
      <c r="L54"/>
      <c r="M54"/>
      <c r="N54"/>
      <c r="O54"/>
      <c r="P54"/>
      <c r="Q54"/>
      <c r="R54"/>
      <c r="S54"/>
      <c r="T54"/>
      <c r="U54"/>
      <c r="V54"/>
      <c r="W54"/>
      <c r="X54"/>
      <c r="Y54"/>
      <c r="Z54"/>
      <c r="AA54" s="533"/>
      <c r="AB54"/>
      <c r="AC54"/>
      <c r="AD54"/>
      <c r="AE54"/>
      <c r="AF54"/>
      <c r="AG54"/>
    </row>
    <row r="55" spans="1:33" ht="15" hidden="1" customHeight="1">
      <c r="A55"/>
      <c r="B55"/>
      <c r="C55"/>
      <c r="D55"/>
      <c r="E55"/>
      <c r="F55"/>
      <c r="G55"/>
      <c r="H55"/>
      <c r="I55"/>
      <c r="J55"/>
      <c r="K55"/>
      <c r="L55"/>
      <c r="M55"/>
      <c r="N55"/>
      <c r="O55"/>
      <c r="P55"/>
      <c r="Q55"/>
      <c r="R55"/>
      <c r="S55"/>
      <c r="T55"/>
      <c r="U55"/>
      <c r="V55"/>
      <c r="W55"/>
      <c r="X55"/>
      <c r="Y55"/>
      <c r="Z55"/>
      <c r="AA55" s="533"/>
      <c r="AB55"/>
      <c r="AC55"/>
      <c r="AD55"/>
      <c r="AE55"/>
      <c r="AF55"/>
      <c r="AG55"/>
    </row>
    <row r="56" spans="1:33" ht="15" hidden="1" customHeight="1">
      <c r="A56"/>
      <c r="B56"/>
      <c r="C56"/>
      <c r="D56"/>
      <c r="E56"/>
      <c r="F56"/>
      <c r="G56"/>
      <c r="H56"/>
      <c r="I56"/>
      <c r="J56"/>
      <c r="K56"/>
      <c r="L56"/>
      <c r="M56"/>
      <c r="N56"/>
      <c r="O56"/>
      <c r="P56"/>
      <c r="Q56"/>
      <c r="R56"/>
      <c r="S56"/>
      <c r="T56"/>
      <c r="U56"/>
      <c r="V56"/>
      <c r="W56"/>
      <c r="X56"/>
      <c r="Y56"/>
      <c r="Z56"/>
      <c r="AA56" s="533"/>
      <c r="AB56"/>
      <c r="AC56"/>
      <c r="AD56"/>
      <c r="AE56"/>
      <c r="AF56"/>
      <c r="AG56"/>
    </row>
    <row r="57" spans="1:33" ht="15" hidden="1" customHeight="1">
      <c r="A57"/>
      <c r="B57"/>
      <c r="C57"/>
      <c r="D57"/>
      <c r="E57"/>
      <c r="F57"/>
      <c r="G57"/>
      <c r="H57"/>
      <c r="I57"/>
      <c r="J57"/>
      <c r="K57"/>
      <c r="L57"/>
      <c r="M57"/>
      <c r="N57"/>
      <c r="O57"/>
      <c r="P57"/>
      <c r="Q57"/>
      <c r="R57"/>
      <c r="S57"/>
      <c r="T57"/>
      <c r="U57"/>
      <c r="V57"/>
      <c r="W57"/>
      <c r="X57"/>
      <c r="Y57"/>
      <c r="Z57"/>
      <c r="AA57" s="533"/>
      <c r="AB57"/>
      <c r="AC57"/>
      <c r="AD57"/>
      <c r="AE57"/>
      <c r="AF57"/>
      <c r="AG57"/>
    </row>
    <row r="58" spans="1:33" ht="15" hidden="1" customHeight="1">
      <c r="A58"/>
      <c r="B58"/>
      <c r="C58"/>
      <c r="D58"/>
      <c r="E58"/>
      <c r="F58"/>
      <c r="G58"/>
      <c r="H58"/>
      <c r="I58"/>
      <c r="J58"/>
      <c r="K58"/>
      <c r="L58"/>
      <c r="M58"/>
      <c r="N58"/>
      <c r="O58"/>
      <c r="P58"/>
      <c r="Q58"/>
      <c r="R58"/>
      <c r="S58"/>
      <c r="T58"/>
      <c r="U58"/>
      <c r="V58"/>
      <c r="W58"/>
      <c r="X58"/>
      <c r="Y58"/>
      <c r="Z58"/>
      <c r="AA58" s="533"/>
      <c r="AB58"/>
      <c r="AC58"/>
      <c r="AD58"/>
      <c r="AE58"/>
      <c r="AF58"/>
      <c r="AG58"/>
    </row>
    <row r="59" spans="1:33" ht="15" hidden="1" customHeight="1">
      <c r="A59"/>
      <c r="B59"/>
      <c r="C59"/>
      <c r="D59"/>
      <c r="E59"/>
      <c r="F59"/>
      <c r="G59"/>
      <c r="H59"/>
      <c r="I59"/>
      <c r="J59"/>
      <c r="K59"/>
      <c r="L59"/>
      <c r="M59"/>
      <c r="N59"/>
      <c r="O59"/>
      <c r="P59"/>
      <c r="Q59"/>
      <c r="R59"/>
      <c r="S59"/>
      <c r="T59"/>
      <c r="U59"/>
      <c r="V59"/>
      <c r="W59"/>
      <c r="X59"/>
      <c r="Y59"/>
      <c r="Z59"/>
      <c r="AA59" s="533"/>
      <c r="AB59"/>
      <c r="AC59"/>
      <c r="AD59"/>
      <c r="AE59"/>
      <c r="AF59"/>
      <c r="AG59"/>
    </row>
    <row r="60" spans="1:33" ht="15" hidden="1" customHeight="1">
      <c r="A60"/>
      <c r="B60"/>
      <c r="C60"/>
      <c r="D60"/>
      <c r="E60"/>
      <c r="F60"/>
      <c r="G60"/>
      <c r="H60"/>
      <c r="I60"/>
      <c r="J60"/>
      <c r="K60"/>
      <c r="L60"/>
      <c r="M60"/>
      <c r="N60"/>
      <c r="O60"/>
      <c r="P60"/>
      <c r="Q60"/>
      <c r="R60"/>
      <c r="S60"/>
      <c r="T60"/>
      <c r="U60"/>
      <c r="V60"/>
      <c r="W60"/>
      <c r="X60"/>
      <c r="Y60"/>
      <c r="Z60"/>
      <c r="AA60" s="533"/>
      <c r="AB60"/>
      <c r="AC60"/>
      <c r="AD60"/>
      <c r="AE60"/>
      <c r="AF60"/>
      <c r="AG60"/>
    </row>
    <row r="61" spans="1:33" ht="15" hidden="1" customHeight="1">
      <c r="A61"/>
      <c r="B61"/>
      <c r="C61"/>
      <c r="D61"/>
      <c r="E61"/>
      <c r="F61"/>
      <c r="G61"/>
      <c r="H61"/>
      <c r="I61"/>
      <c r="J61"/>
      <c r="K61"/>
      <c r="L61"/>
      <c r="M61"/>
      <c r="N61"/>
      <c r="O61"/>
      <c r="P61"/>
      <c r="Q61"/>
      <c r="R61"/>
      <c r="S61"/>
      <c r="T61"/>
      <c r="U61"/>
      <c r="V61"/>
      <c r="W61"/>
      <c r="X61"/>
      <c r="Y61"/>
      <c r="Z61"/>
      <c r="AA61" s="533"/>
      <c r="AB61"/>
      <c r="AC61"/>
      <c r="AD61"/>
      <c r="AE61"/>
      <c r="AF61"/>
      <c r="AG61"/>
    </row>
    <row r="62" spans="1:33" ht="15" hidden="1" customHeight="1">
      <c r="A62"/>
      <c r="B62"/>
      <c r="C62"/>
      <c r="D62"/>
      <c r="E62"/>
      <c r="F62"/>
      <c r="G62"/>
      <c r="H62"/>
      <c r="I62"/>
      <c r="J62"/>
      <c r="K62"/>
      <c r="L62"/>
      <c r="M62"/>
      <c r="N62"/>
      <c r="O62"/>
      <c r="P62"/>
      <c r="Q62"/>
      <c r="R62"/>
      <c r="S62"/>
      <c r="T62"/>
      <c r="U62"/>
      <c r="V62"/>
      <c r="W62"/>
      <c r="X62"/>
      <c r="Y62"/>
      <c r="Z62"/>
      <c r="AA62" s="533"/>
      <c r="AB62"/>
      <c r="AC62"/>
      <c r="AD62"/>
      <c r="AE62"/>
      <c r="AF62"/>
      <c r="AG62"/>
    </row>
    <row r="63" spans="1:33" ht="15" hidden="1" customHeight="1">
      <c r="A63"/>
      <c r="B63"/>
      <c r="C63"/>
      <c r="D63"/>
      <c r="E63"/>
      <c r="F63"/>
      <c r="G63"/>
      <c r="H63"/>
      <c r="I63"/>
      <c r="J63"/>
      <c r="K63"/>
      <c r="L63"/>
      <c r="M63"/>
      <c r="N63"/>
      <c r="O63"/>
      <c r="P63"/>
      <c r="Q63"/>
      <c r="R63"/>
      <c r="S63"/>
      <c r="T63"/>
      <c r="U63"/>
      <c r="V63"/>
      <c r="W63"/>
      <c r="X63"/>
      <c r="Y63"/>
      <c r="Z63"/>
      <c r="AA63" s="533"/>
      <c r="AB63"/>
      <c r="AC63"/>
      <c r="AD63"/>
      <c r="AE63"/>
      <c r="AF63"/>
      <c r="AG63"/>
    </row>
    <row r="64" spans="1:33" ht="15" hidden="1" customHeight="1">
      <c r="A64"/>
      <c r="B64"/>
      <c r="C64"/>
      <c r="D64"/>
      <c r="E64"/>
      <c r="F64"/>
      <c r="G64"/>
      <c r="H64"/>
      <c r="I64"/>
      <c r="J64"/>
      <c r="K64"/>
      <c r="L64"/>
      <c r="M64"/>
      <c r="N64"/>
      <c r="O64"/>
      <c r="P64"/>
      <c r="Q64"/>
      <c r="R64"/>
      <c r="S64"/>
      <c r="T64"/>
      <c r="U64"/>
      <c r="V64"/>
      <c r="W64"/>
      <c r="X64"/>
      <c r="Y64"/>
      <c r="Z64"/>
      <c r="AA64" s="533"/>
      <c r="AB64"/>
      <c r="AC64"/>
      <c r="AD64"/>
      <c r="AE64"/>
      <c r="AF64"/>
      <c r="AG64"/>
    </row>
    <row r="65" spans="1:33" ht="15" hidden="1" customHeight="1">
      <c r="A65"/>
      <c r="B65"/>
      <c r="C65"/>
      <c r="D65"/>
      <c r="E65"/>
      <c r="F65"/>
      <c r="G65"/>
      <c r="H65"/>
      <c r="I65"/>
      <c r="J65"/>
      <c r="K65"/>
      <c r="L65"/>
      <c r="M65"/>
      <c r="N65"/>
      <c r="O65"/>
      <c r="P65"/>
      <c r="Q65"/>
      <c r="R65"/>
      <c r="S65"/>
      <c r="T65"/>
      <c r="U65"/>
      <c r="V65"/>
      <c r="W65"/>
      <c r="X65"/>
      <c r="Y65"/>
      <c r="Z65"/>
      <c r="AA65" s="533"/>
      <c r="AB65"/>
      <c r="AC65"/>
      <c r="AD65"/>
      <c r="AE65"/>
      <c r="AF65"/>
      <c r="AG65"/>
    </row>
    <row r="66" spans="1:33" ht="15" hidden="1" customHeight="1">
      <c r="A66"/>
      <c r="B66"/>
      <c r="C66"/>
      <c r="D66"/>
      <c r="E66"/>
      <c r="F66"/>
      <c r="G66"/>
      <c r="H66"/>
      <c r="I66"/>
      <c r="J66"/>
      <c r="K66"/>
      <c r="L66"/>
      <c r="M66"/>
      <c r="N66"/>
      <c r="O66"/>
      <c r="P66"/>
      <c r="Q66"/>
      <c r="R66"/>
      <c r="S66"/>
      <c r="T66"/>
      <c r="U66"/>
      <c r="V66"/>
      <c r="W66"/>
      <c r="X66"/>
      <c r="Y66"/>
      <c r="Z66"/>
      <c r="AA66" s="533"/>
      <c r="AB66"/>
      <c r="AC66"/>
      <c r="AD66"/>
      <c r="AE66"/>
      <c r="AF66"/>
      <c r="AG66"/>
    </row>
    <row r="67" spans="1:33" ht="15" hidden="1" customHeight="1">
      <c r="A67"/>
      <c r="B67"/>
      <c r="C67"/>
      <c r="D67"/>
      <c r="E67"/>
      <c r="F67"/>
      <c r="G67"/>
      <c r="H67"/>
      <c r="I67"/>
      <c r="J67"/>
      <c r="K67"/>
      <c r="L67"/>
      <c r="M67"/>
      <c r="N67"/>
      <c r="O67"/>
      <c r="P67"/>
      <c r="Q67"/>
      <c r="R67"/>
      <c r="S67"/>
      <c r="T67"/>
      <c r="U67"/>
      <c r="V67"/>
      <c r="W67"/>
      <c r="X67"/>
      <c r="Y67"/>
      <c r="Z67"/>
      <c r="AA67" s="533"/>
      <c r="AB67"/>
      <c r="AC67"/>
      <c r="AD67"/>
      <c r="AE67"/>
      <c r="AF67"/>
      <c r="AG67"/>
    </row>
    <row r="68" spans="1:33" ht="15" hidden="1" customHeight="1">
      <c r="A68"/>
      <c r="B68"/>
      <c r="C68"/>
      <c r="D68"/>
      <c r="E68"/>
      <c r="F68"/>
      <c r="G68"/>
      <c r="H68"/>
      <c r="I68"/>
      <c r="J68"/>
      <c r="K68"/>
      <c r="L68"/>
      <c r="M68"/>
      <c r="N68"/>
      <c r="O68"/>
      <c r="P68"/>
      <c r="Q68"/>
      <c r="R68"/>
      <c r="S68"/>
      <c r="T68"/>
      <c r="U68"/>
      <c r="V68"/>
      <c r="W68"/>
      <c r="X68"/>
      <c r="Y68"/>
      <c r="Z68"/>
      <c r="AA68" s="533"/>
      <c r="AB68"/>
      <c r="AC68"/>
      <c r="AD68"/>
      <c r="AE68"/>
      <c r="AF68"/>
      <c r="AG68"/>
    </row>
    <row r="69" spans="1:33" ht="15" hidden="1" customHeight="1">
      <c r="A69"/>
      <c r="B69"/>
      <c r="C69"/>
      <c r="D69"/>
      <c r="E69"/>
      <c r="F69"/>
      <c r="G69"/>
      <c r="H69"/>
      <c r="I69"/>
      <c r="J69"/>
      <c r="K69"/>
      <c r="L69"/>
      <c r="M69"/>
      <c r="N69"/>
      <c r="O69"/>
      <c r="P69"/>
      <c r="Q69"/>
      <c r="R69"/>
      <c r="S69"/>
      <c r="T69"/>
      <c r="U69"/>
      <c r="V69"/>
      <c r="W69"/>
      <c r="X69"/>
      <c r="Y69"/>
      <c r="Z69"/>
      <c r="AA69" s="533"/>
      <c r="AB69"/>
      <c r="AC69"/>
      <c r="AD69"/>
      <c r="AE69"/>
      <c r="AF69"/>
      <c r="AG69"/>
    </row>
    <row r="70" spans="1:33" ht="15" hidden="1" customHeight="1">
      <c r="A70"/>
      <c r="B70"/>
      <c r="C70"/>
      <c r="D70"/>
      <c r="E70"/>
      <c r="F70"/>
      <c r="G70"/>
      <c r="H70"/>
      <c r="I70"/>
      <c r="J70"/>
      <c r="K70"/>
      <c r="L70"/>
      <c r="M70"/>
      <c r="N70"/>
      <c r="O70"/>
      <c r="P70"/>
      <c r="Q70"/>
      <c r="R70"/>
      <c r="S70"/>
      <c r="T70"/>
      <c r="U70"/>
      <c r="V70"/>
      <c r="W70"/>
      <c r="X70"/>
      <c r="Y70"/>
      <c r="Z70"/>
      <c r="AA70" s="533"/>
      <c r="AB70"/>
      <c r="AC70"/>
      <c r="AD70"/>
      <c r="AE70"/>
      <c r="AF70"/>
      <c r="AG70"/>
    </row>
    <row r="71" spans="1:33" ht="15" hidden="1" customHeight="1">
      <c r="A71"/>
      <c r="B71"/>
      <c r="C71"/>
      <c r="D71"/>
      <c r="E71"/>
      <c r="F71"/>
      <c r="G71"/>
      <c r="H71"/>
      <c r="I71"/>
      <c r="J71"/>
      <c r="K71"/>
      <c r="L71"/>
      <c r="M71"/>
      <c r="N71"/>
      <c r="O71"/>
      <c r="P71"/>
      <c r="Q71"/>
      <c r="R71"/>
      <c r="S71"/>
      <c r="T71"/>
      <c r="U71"/>
      <c r="V71"/>
      <c r="W71"/>
      <c r="X71"/>
      <c r="Y71"/>
      <c r="Z71"/>
      <c r="AA71" s="533"/>
      <c r="AB71"/>
      <c r="AC71"/>
      <c r="AD71"/>
      <c r="AE71"/>
      <c r="AF71"/>
      <c r="AG71"/>
    </row>
    <row r="72" spans="1:33" ht="15" hidden="1" customHeight="1">
      <c r="A72"/>
      <c r="B72"/>
      <c r="C72"/>
      <c r="D72"/>
      <c r="E72"/>
      <c r="F72"/>
      <c r="G72"/>
      <c r="H72"/>
      <c r="I72"/>
      <c r="J72"/>
      <c r="K72"/>
      <c r="L72"/>
      <c r="M72"/>
      <c r="N72"/>
      <c r="O72"/>
      <c r="P72"/>
      <c r="Q72"/>
      <c r="R72"/>
      <c r="S72"/>
      <c r="T72"/>
      <c r="U72"/>
      <c r="V72"/>
      <c r="W72"/>
      <c r="X72"/>
      <c r="Y72"/>
      <c r="Z72"/>
      <c r="AA72" s="533"/>
      <c r="AB72"/>
      <c r="AC72"/>
      <c r="AD72"/>
      <c r="AE72"/>
      <c r="AF72"/>
      <c r="AG72"/>
    </row>
  </sheetData>
  <mergeCells count="18">
    <mergeCell ref="C35:F39"/>
    <mergeCell ref="T10:T12"/>
    <mergeCell ref="U10:U12"/>
    <mergeCell ref="V10:V12"/>
    <mergeCell ref="W10:W12"/>
    <mergeCell ref="H10:H12"/>
    <mergeCell ref="I10:J11"/>
    <mergeCell ref="L10:M11"/>
    <mergeCell ref="O10:P11"/>
    <mergeCell ref="R10:R12"/>
    <mergeCell ref="S10:S12"/>
    <mergeCell ref="Z10:Z12"/>
    <mergeCell ref="AC10:AC12"/>
    <mergeCell ref="AE10:AE12"/>
    <mergeCell ref="AG10:AG12"/>
    <mergeCell ref="X10:X12"/>
    <mergeCell ref="Y10:Y12"/>
    <mergeCell ref="AA10:AA12"/>
  </mergeCells>
  <conditionalFormatting sqref="H3">
    <cfRule type="cellIs" dxfId="67" priority="3" stopIfTrue="1" operator="greaterThan">
      <formula>0</formula>
    </cfRule>
    <cfRule type="cellIs" dxfId="66" priority="4" stopIfTrue="1" operator="lessThan">
      <formula>1</formula>
    </cfRule>
  </conditionalFormatting>
  <conditionalFormatting sqref="H15:H31">
    <cfRule type="cellIs" dxfId="65" priority="1" stopIfTrue="1" operator="greaterThan">
      <formula>0</formula>
    </cfRule>
    <cfRule type="cellIs" dxfId="64" priority="2" stopIfTrue="1" operator="lessThan">
      <formula>1</formula>
    </cfRule>
  </conditionalFormatting>
  <dataValidations count="1">
    <dataValidation type="list" allowBlank="1" showInputMessage="1" showErrorMessage="1" sqref="AC15:AC31 J15:J31 M15:M31 P15:P31" xr:uid="{B48F5DEE-FC08-4DAA-99CF-64225AA31136}">
      <formula1>Confidence_grade</formula1>
    </dataValidation>
  </dataValidations>
  <pageMargins left="0.23622047244094491" right="0.23622047244094491" top="0.74803149606299213" bottom="0.74803149606299213" header="0.31496062992125984" footer="0.31496062992125984"/>
  <pageSetup paperSize="9" scale="67" fitToWidth="4" orientation="landscape" r:id="rId1"/>
  <headerFooter>
    <oddHeader>&amp;LDepartment of Internal Affairs - Three Waters Reform Programme - Request for Information Template Workbook I</oddHeader>
    <oddFooter>&amp;LPage &amp;P</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BBAC77-E886-4EDC-91DD-50F62A77215E}">
  <sheetPr>
    <tabColor rgb="FF7030A0"/>
    <pageSetUpPr fitToPage="1"/>
  </sheetPr>
  <dimension ref="A1:XEZ70"/>
  <sheetViews>
    <sheetView showGridLines="0" zoomScale="70" zoomScaleNormal="70" workbookViewId="0">
      <pane xSplit="14" ySplit="11" topLeftCell="O15" activePane="bottomRight" state="frozen"/>
      <selection pane="topRight"/>
      <selection pane="bottomLeft"/>
      <selection pane="bottomRight" activeCell="M29" sqref="M29"/>
    </sheetView>
  </sheetViews>
  <sheetFormatPr defaultColWidth="0" defaultRowHeight="0" customHeight="1" zeroHeight="1"/>
  <cols>
    <col min="1" max="1" width="2.453125" style="31" customWidth="1"/>
    <col min="2" max="2" width="6.453125" style="31" customWidth="1"/>
    <col min="3" max="3" width="17.54296875" style="31" customWidth="1"/>
    <col min="4" max="4" width="30.453125" style="31" bestFit="1" customWidth="1"/>
    <col min="5" max="5" width="11.453125" style="31" customWidth="1"/>
    <col min="6" max="6" width="8.54296875" style="31" customWidth="1"/>
    <col min="7" max="7" width="8.54296875" style="33" customWidth="1"/>
    <col min="8" max="8" width="19" style="66" bestFit="1" customWidth="1"/>
    <col min="9" max="9" width="15.54296875" style="31" customWidth="1"/>
    <col min="10" max="10" width="18.54296875" style="31" customWidth="1"/>
    <col min="11" max="13" width="13.54296875" style="31" customWidth="1"/>
    <col min="14" max="15" width="5.54296875" style="31" customWidth="1"/>
    <col min="16" max="16" width="15.54296875" style="31" customWidth="1"/>
    <col min="17" max="17" width="18.54296875" style="31" customWidth="1"/>
    <col min="18" max="20" width="13.54296875" style="31" customWidth="1"/>
    <col min="21" max="21" width="5.54296875" style="31" customWidth="1"/>
    <col min="22" max="22" width="5.54296875" style="33" customWidth="1"/>
    <col min="23" max="23" width="15.54296875" style="31" customWidth="1"/>
    <col min="24" max="24" width="18.54296875" style="33" customWidth="1"/>
    <col min="25" max="25" width="13.54296875" style="31" customWidth="1"/>
    <col min="26" max="26" width="13.54296875" style="33" customWidth="1"/>
    <col min="27" max="27" width="13.54296875" style="31" customWidth="1"/>
    <col min="28" max="28" width="4.54296875" style="31" customWidth="1"/>
    <col min="29" max="29" width="5.54296875" style="33" customWidth="1"/>
    <col min="30" max="30" width="13.54296875" style="31" customWidth="1"/>
    <col min="31" max="31" width="5.54296875" style="31" customWidth="1"/>
    <col min="32" max="32" width="13.54296875" style="31" customWidth="1"/>
    <col min="33" max="33" width="5.54296875" style="31" customWidth="1"/>
    <col min="34" max="34" width="15.453125" style="31" customWidth="1"/>
    <col min="35" max="35" width="5.54296875" style="31" customWidth="1"/>
    <col min="36" max="36" width="49.453125" style="31" customWidth="1"/>
    <col min="37" max="16375" width="9.453125" hidden="1"/>
    <col min="16381" max="16384" width="9.453125" hidden="1"/>
  </cols>
  <sheetData>
    <row r="1" spans="1:36" ht="28.4" customHeight="1">
      <c r="A1" s="34"/>
      <c r="B1" s="35" t="str">
        <f>'Key information'!$B$6</f>
        <v>Three Waters Reform Programme: Request for Information Workbook I</v>
      </c>
      <c r="C1" s="36"/>
      <c r="D1" s="36"/>
      <c r="E1" s="36"/>
      <c r="F1" s="36"/>
      <c r="G1" s="36"/>
      <c r="H1" s="67"/>
      <c r="I1" s="36"/>
      <c r="J1" s="36"/>
      <c r="K1" s="36"/>
      <c r="L1" s="36"/>
      <c r="M1" s="36"/>
      <c r="N1" s="36"/>
      <c r="O1" s="36"/>
      <c r="P1" s="36"/>
      <c r="Q1" s="36"/>
      <c r="R1" s="36"/>
      <c r="S1" s="36"/>
      <c r="T1" s="36"/>
      <c r="U1" s="36"/>
      <c r="V1" s="36"/>
      <c r="W1" s="36"/>
      <c r="X1" s="36"/>
      <c r="Y1" s="36"/>
      <c r="Z1" s="36"/>
      <c r="AA1" s="36"/>
      <c r="AB1" s="36"/>
      <c r="AC1" s="176"/>
      <c r="AD1" s="176"/>
      <c r="AE1" s="176"/>
      <c r="AF1" s="176"/>
      <c r="AG1" s="176"/>
      <c r="AH1" s="176"/>
      <c r="AI1" s="176"/>
      <c r="AJ1" s="176"/>
    </row>
    <row r="2" spans="1:36" ht="20">
      <c r="B2" s="37"/>
      <c r="C2" s="163"/>
      <c r="D2" s="116"/>
      <c r="E2" s="116"/>
      <c r="F2" s="116"/>
      <c r="G2" s="116"/>
      <c r="H2" s="116"/>
      <c r="I2" s="116"/>
      <c r="J2" s="116"/>
      <c r="K2" s="116"/>
      <c r="L2" s="116"/>
      <c r="M2" s="116"/>
      <c r="N2" s="116"/>
      <c r="O2" s="116"/>
      <c r="P2" s="116"/>
      <c r="Q2" s="116"/>
      <c r="R2" s="116"/>
      <c r="S2" s="116"/>
      <c r="T2" s="116"/>
      <c r="U2" s="116"/>
      <c r="V2" s="116"/>
      <c r="W2" s="116"/>
      <c r="X2" s="116"/>
      <c r="Y2" s="116"/>
      <c r="Z2" s="116"/>
      <c r="AA2" s="116"/>
      <c r="AB2" s="116"/>
      <c r="AC2" s="60"/>
      <c r="AD2" s="60"/>
      <c r="AE2" s="60"/>
      <c r="AF2" s="60"/>
      <c r="AG2" s="60"/>
      <c r="AH2" s="60"/>
      <c r="AI2" s="60"/>
      <c r="AJ2" s="169"/>
    </row>
    <row r="3" spans="1:36" ht="14.5">
      <c r="A3" s="39"/>
      <c r="B3" s="320" t="s">
        <v>495</v>
      </c>
      <c r="C3" s="166"/>
      <c r="D3" s="321">
        <f>'Key information'!$E$8</f>
        <v>0</v>
      </c>
      <c r="E3" s="166"/>
      <c r="F3" s="118"/>
      <c r="G3" s="338" t="s">
        <v>100</v>
      </c>
      <c r="H3" s="323">
        <f>SUM(H15:H30)</f>
        <v>13</v>
      </c>
      <c r="I3" s="118"/>
      <c r="J3" s="118"/>
      <c r="K3" s="118"/>
      <c r="L3" s="118"/>
      <c r="M3" s="118"/>
      <c r="N3" s="189"/>
      <c r="O3" s="118"/>
      <c r="P3" s="61"/>
      <c r="Q3" s="61"/>
      <c r="R3" s="61"/>
      <c r="S3" s="61"/>
      <c r="T3" s="61"/>
      <c r="U3" s="189"/>
      <c r="V3" s="60"/>
      <c r="W3" s="118"/>
      <c r="X3" s="60"/>
      <c r="Y3" s="118"/>
      <c r="Z3" s="60"/>
      <c r="AA3" s="189"/>
      <c r="AB3" s="61"/>
      <c r="AC3" s="60"/>
      <c r="AD3" s="166"/>
      <c r="AE3" s="166"/>
      <c r="AF3" s="166"/>
      <c r="AG3" s="166"/>
      <c r="AH3" s="166"/>
      <c r="AI3" s="166"/>
      <c r="AJ3" s="167"/>
    </row>
    <row r="4" spans="1:36" ht="14.5">
      <c r="B4" s="448" t="s">
        <v>507</v>
      </c>
      <c r="C4" s="190"/>
      <c r="D4" s="191"/>
      <c r="E4" s="192"/>
      <c r="F4" s="192"/>
      <c r="G4" s="192"/>
      <c r="H4" s="192"/>
      <c r="I4" s="192"/>
      <c r="J4" s="192"/>
      <c r="K4" s="192"/>
      <c r="L4" s="192"/>
      <c r="M4" s="192"/>
      <c r="N4" s="43"/>
      <c r="O4" s="192"/>
      <c r="P4" s="43"/>
      <c r="Q4" s="43"/>
      <c r="R4" s="43"/>
      <c r="S4" s="43"/>
      <c r="T4" s="43"/>
      <c r="U4" s="43"/>
      <c r="V4" s="42"/>
      <c r="W4" s="192"/>
      <c r="X4" s="42"/>
      <c r="Y4" s="192"/>
      <c r="Z4" s="42"/>
      <c r="AA4" s="43"/>
      <c r="AB4" s="43"/>
      <c r="AC4" s="42"/>
      <c r="AD4" s="42"/>
      <c r="AE4" s="42"/>
      <c r="AF4" s="42"/>
      <c r="AG4" s="42"/>
      <c r="AH4" s="42"/>
      <c r="AI4" s="42"/>
      <c r="AJ4" s="168"/>
    </row>
    <row r="5" spans="1:36" ht="14.5">
      <c r="C5" s="32"/>
      <c r="H5" s="33"/>
      <c r="AD5" s="33"/>
      <c r="AE5" s="33"/>
      <c r="AF5" s="33"/>
      <c r="AG5" s="33"/>
      <c r="AH5" s="33"/>
    </row>
    <row r="6" spans="1:36" ht="15" thickBot="1">
      <c r="B6" s="44"/>
      <c r="C6" s="45"/>
      <c r="D6" s="46"/>
      <c r="E6" s="46"/>
      <c r="F6" s="46"/>
      <c r="G6" s="46"/>
      <c r="H6" s="46"/>
      <c r="I6" s="46"/>
      <c r="J6" s="46"/>
      <c r="K6" s="46"/>
      <c r="L6" s="46"/>
      <c r="M6" s="46"/>
      <c r="N6" s="46"/>
      <c r="O6" s="46"/>
      <c r="P6" s="46"/>
      <c r="Q6" s="46"/>
      <c r="R6" s="46"/>
      <c r="S6" s="46"/>
      <c r="T6" s="46"/>
      <c r="U6" s="46"/>
      <c r="V6" s="47"/>
      <c r="W6" s="46"/>
      <c r="X6" s="47"/>
      <c r="Y6" s="46"/>
      <c r="Z6" s="47"/>
      <c r="AA6" s="46"/>
      <c r="AB6" s="46"/>
      <c r="AC6" s="46"/>
      <c r="AD6" s="46"/>
      <c r="AE6" s="46"/>
      <c r="AF6" s="46"/>
      <c r="AG6" s="46"/>
      <c r="AH6" s="46"/>
      <c r="AI6" s="46"/>
      <c r="AJ6" s="131"/>
    </row>
    <row r="7" spans="1:36" ht="14.5">
      <c r="B7" s="48"/>
      <c r="C7" s="86" t="s">
        <v>722</v>
      </c>
      <c r="D7" s="87"/>
      <c r="E7" s="61"/>
      <c r="F7" s="61"/>
      <c r="G7" s="60"/>
      <c r="H7" s="61"/>
      <c r="I7" s="61"/>
      <c r="J7" s="61"/>
      <c r="K7" s="61"/>
      <c r="L7" s="61"/>
      <c r="M7" s="61"/>
      <c r="N7" s="61"/>
      <c r="O7" s="61"/>
      <c r="P7" s="61"/>
      <c r="Q7" s="61"/>
      <c r="R7" s="61"/>
      <c r="S7" s="61"/>
      <c r="T7" s="61"/>
      <c r="U7" s="61"/>
      <c r="V7" s="60"/>
      <c r="W7" s="61"/>
      <c r="X7" s="60"/>
      <c r="Y7" s="61"/>
      <c r="Z7" s="60"/>
      <c r="AA7" s="61"/>
      <c r="AB7" s="61"/>
      <c r="AC7" s="31"/>
      <c r="AD7" s="61"/>
      <c r="AE7" s="61"/>
      <c r="AF7" s="61"/>
      <c r="AG7" s="61"/>
      <c r="AH7" s="61"/>
      <c r="AI7" s="61"/>
      <c r="AJ7" s="117"/>
    </row>
    <row r="8" spans="1:36" ht="15" thickBot="1">
      <c r="B8" s="48"/>
      <c r="C8" s="88" t="s">
        <v>373</v>
      </c>
      <c r="D8" s="89"/>
      <c r="E8" s="61"/>
      <c r="F8" s="61"/>
      <c r="G8" s="60"/>
      <c r="H8" s="61"/>
      <c r="I8" s="61"/>
      <c r="J8" s="61"/>
      <c r="K8" s="61"/>
      <c r="L8" s="61"/>
      <c r="M8" s="61"/>
      <c r="N8" s="61"/>
      <c r="O8" s="61"/>
      <c r="P8" s="61"/>
      <c r="Q8" s="61"/>
      <c r="R8" s="61"/>
      <c r="S8" s="61"/>
      <c r="T8" s="61"/>
      <c r="U8" s="61"/>
      <c r="V8" s="60"/>
      <c r="W8" s="61"/>
      <c r="X8" s="60"/>
      <c r="Y8" s="61"/>
      <c r="Z8" s="60"/>
      <c r="AA8" s="61"/>
      <c r="AB8" s="61"/>
      <c r="AC8" s="31"/>
      <c r="AD8" s="61"/>
      <c r="AE8" s="61"/>
      <c r="AF8" s="61"/>
      <c r="AG8" s="61"/>
      <c r="AH8" s="61"/>
      <c r="AI8" s="61"/>
      <c r="AJ8" s="117"/>
    </row>
    <row r="9" spans="1:36" ht="15" thickBot="1">
      <c r="B9" s="48"/>
      <c r="C9" s="61"/>
      <c r="D9" s="61"/>
      <c r="E9" s="61"/>
      <c r="F9" s="61"/>
      <c r="G9" s="60"/>
      <c r="H9" s="61"/>
      <c r="I9" s="523">
        <v>1</v>
      </c>
      <c r="J9" s="523">
        <v>2</v>
      </c>
      <c r="K9" s="523">
        <v>3</v>
      </c>
      <c r="L9" s="523">
        <v>4</v>
      </c>
      <c r="M9" s="523">
        <v>5</v>
      </c>
      <c r="N9" s="430"/>
      <c r="O9" s="430"/>
      <c r="P9" s="523">
        <v>6</v>
      </c>
      <c r="Q9" s="523">
        <v>7</v>
      </c>
      <c r="R9" s="523">
        <v>8</v>
      </c>
      <c r="S9" s="523">
        <v>9</v>
      </c>
      <c r="T9" s="523">
        <v>10</v>
      </c>
      <c r="U9" s="61"/>
      <c r="V9" s="60"/>
      <c r="W9" s="523">
        <v>11</v>
      </c>
      <c r="X9" s="523">
        <v>12</v>
      </c>
      <c r="Y9" s="523">
        <v>13</v>
      </c>
      <c r="Z9" s="523">
        <v>14</v>
      </c>
      <c r="AA9" s="523">
        <v>15</v>
      </c>
      <c r="AB9" s="430"/>
      <c r="AC9" s="418"/>
      <c r="AD9" s="523">
        <v>16</v>
      </c>
      <c r="AE9" s="430"/>
      <c r="AF9" s="523">
        <v>17</v>
      </c>
      <c r="AG9" s="61"/>
      <c r="AH9" s="61"/>
      <c r="AI9" s="61"/>
      <c r="AJ9" s="117"/>
    </row>
    <row r="10" spans="1:36" ht="21" customHeight="1" thickBot="1">
      <c r="B10" s="48"/>
      <c r="C10" s="86" t="s">
        <v>101</v>
      </c>
      <c r="D10" s="95" t="s">
        <v>32</v>
      </c>
      <c r="E10" s="95" t="s">
        <v>102</v>
      </c>
      <c r="F10" s="91" t="s">
        <v>103</v>
      </c>
      <c r="G10" s="60"/>
      <c r="H10" s="602" t="s">
        <v>104</v>
      </c>
      <c r="I10" s="656" t="s">
        <v>126</v>
      </c>
      <c r="J10" s="657"/>
      <c r="K10" s="657"/>
      <c r="L10" s="657"/>
      <c r="M10" s="657"/>
      <c r="N10" s="658"/>
      <c r="O10" s="60"/>
      <c r="P10" s="656" t="s">
        <v>130</v>
      </c>
      <c r="Q10" s="657"/>
      <c r="R10" s="657"/>
      <c r="S10" s="657"/>
      <c r="T10" s="657"/>
      <c r="U10" s="658"/>
      <c r="V10" s="61"/>
      <c r="W10" s="656" t="s">
        <v>131</v>
      </c>
      <c r="X10" s="657"/>
      <c r="Y10" s="657"/>
      <c r="Z10" s="657"/>
      <c r="AA10" s="657"/>
      <c r="AB10" s="658"/>
      <c r="AC10" s="60"/>
      <c r="AD10" s="61"/>
      <c r="AE10" s="61"/>
      <c r="AF10" s="61"/>
      <c r="AG10" s="60"/>
      <c r="AH10" s="570" t="s">
        <v>105</v>
      </c>
      <c r="AI10" s="177"/>
      <c r="AJ10" s="573" t="s">
        <v>106</v>
      </c>
    </row>
    <row r="11" spans="1:36" ht="28.5" thickBot="1">
      <c r="B11" s="48"/>
      <c r="C11" s="88" t="s">
        <v>107</v>
      </c>
      <c r="D11" s="178"/>
      <c r="E11" s="96"/>
      <c r="F11" s="93" t="s">
        <v>108</v>
      </c>
      <c r="G11" s="60"/>
      <c r="H11" s="604"/>
      <c r="I11" s="519" t="s">
        <v>374</v>
      </c>
      <c r="J11" s="520" t="s">
        <v>375</v>
      </c>
      <c r="K11" s="521" t="s">
        <v>376</v>
      </c>
      <c r="L11" s="521" t="s">
        <v>377</v>
      </c>
      <c r="M11" s="522" t="s">
        <v>113</v>
      </c>
      <c r="N11" s="379" t="s">
        <v>112</v>
      </c>
      <c r="O11" s="60"/>
      <c r="P11" s="179" t="s">
        <v>374</v>
      </c>
      <c r="Q11" s="180" t="s">
        <v>375</v>
      </c>
      <c r="R11" s="181" t="s">
        <v>376</v>
      </c>
      <c r="S11" s="181" t="s">
        <v>377</v>
      </c>
      <c r="T11" s="378" t="s">
        <v>113</v>
      </c>
      <c r="U11" s="379" t="s">
        <v>112</v>
      </c>
      <c r="V11" s="61"/>
      <c r="W11" s="377" t="s">
        <v>374</v>
      </c>
      <c r="X11" s="378" t="s">
        <v>375</v>
      </c>
      <c r="Y11" s="374" t="s">
        <v>376</v>
      </c>
      <c r="Z11" s="374" t="s">
        <v>377</v>
      </c>
      <c r="AA11" s="378" t="s">
        <v>113</v>
      </c>
      <c r="AB11" s="379" t="s">
        <v>112</v>
      </c>
      <c r="AC11" s="60"/>
      <c r="AD11" s="182" t="s">
        <v>378</v>
      </c>
      <c r="AE11" s="61"/>
      <c r="AF11" s="183" t="s">
        <v>113</v>
      </c>
      <c r="AG11" s="60"/>
      <c r="AH11" s="572"/>
      <c r="AI11" s="177"/>
      <c r="AJ11" s="575"/>
    </row>
    <row r="12" spans="1:36" ht="14.5">
      <c r="B12" s="48"/>
      <c r="C12" s="61"/>
      <c r="D12" s="61"/>
      <c r="E12" s="61"/>
      <c r="F12" s="61"/>
      <c r="G12" s="60"/>
      <c r="H12" s="61"/>
      <c r="N12" s="61"/>
      <c r="O12" s="61"/>
      <c r="U12" s="61"/>
      <c r="V12" s="60"/>
      <c r="AB12" s="61"/>
      <c r="AC12" s="60"/>
      <c r="AE12" s="60"/>
      <c r="AG12" s="60"/>
      <c r="AH12" s="61"/>
      <c r="AI12" s="61"/>
      <c r="AJ12" s="117"/>
    </row>
    <row r="13" spans="1:36" ht="14.5">
      <c r="B13" s="48"/>
      <c r="C13" s="61"/>
      <c r="D13" s="61"/>
      <c r="E13" s="61"/>
      <c r="F13" s="61"/>
      <c r="G13" s="61"/>
      <c r="H13" s="61"/>
      <c r="I13" s="61"/>
      <c r="J13" s="61"/>
      <c r="K13" s="61"/>
      <c r="L13" s="61"/>
      <c r="M13" s="61"/>
      <c r="N13" s="61"/>
      <c r="O13" s="61"/>
      <c r="P13" s="61"/>
      <c r="Q13" s="61"/>
      <c r="R13" s="61"/>
      <c r="S13" s="61"/>
      <c r="T13" s="61"/>
      <c r="U13" s="61"/>
      <c r="V13" s="61"/>
      <c r="W13" s="61"/>
      <c r="X13" s="61"/>
      <c r="Y13" s="61"/>
      <c r="Z13" s="61"/>
      <c r="AA13" s="61"/>
      <c r="AB13" s="61"/>
      <c r="AC13" s="60"/>
      <c r="AD13" s="61"/>
      <c r="AE13" s="61"/>
      <c r="AF13" s="61"/>
      <c r="AG13" s="61"/>
      <c r="AH13" s="61"/>
      <c r="AI13" s="61"/>
      <c r="AJ13" s="117"/>
    </row>
    <row r="14" spans="1:36" ht="14.5">
      <c r="B14" s="48"/>
      <c r="C14" s="53"/>
      <c r="D14" s="55" t="s">
        <v>379</v>
      </c>
      <c r="E14" s="54"/>
      <c r="F14" s="54"/>
      <c r="G14" s="61"/>
      <c r="H14" s="61"/>
      <c r="I14" s="171"/>
      <c r="J14" s="171"/>
      <c r="K14" s="171"/>
      <c r="L14" s="171"/>
      <c r="M14" s="171"/>
      <c r="N14" s="170"/>
      <c r="O14" s="60"/>
      <c r="P14" s="60"/>
      <c r="Q14" s="60"/>
      <c r="R14" s="60"/>
      <c r="S14" s="60"/>
      <c r="T14" s="60"/>
      <c r="U14" s="61"/>
      <c r="V14" s="60"/>
      <c r="W14" s="60"/>
      <c r="X14" s="60"/>
      <c r="Y14" s="60"/>
      <c r="Z14" s="60"/>
      <c r="AA14" s="60"/>
      <c r="AB14" s="61"/>
      <c r="AC14" s="60"/>
      <c r="AD14" s="60"/>
      <c r="AE14" s="60"/>
      <c r="AF14" s="60"/>
      <c r="AG14" s="60"/>
      <c r="AH14" s="60"/>
      <c r="AI14" s="60"/>
      <c r="AJ14" s="169"/>
    </row>
    <row r="15" spans="1:36" ht="14.5">
      <c r="B15" s="119">
        <f>IF(C15="","",COUNTIF($C$15:C15,"&lt;&gt;""")-COUNTBLANK($C$15:C15))</f>
        <v>1</v>
      </c>
      <c r="C15" s="555" t="s">
        <v>380</v>
      </c>
      <c r="D15" s="53" t="s">
        <v>381</v>
      </c>
      <c r="E15" s="109" t="s">
        <v>128</v>
      </c>
      <c r="F15" s="54" t="s">
        <v>109</v>
      </c>
      <c r="G15" s="60"/>
      <c r="H15" s="323">
        <f>IF(AND(I15&lt;&gt;"",J15&lt;&gt;"",K15&lt;&gt;"",L15&lt;&gt;"",N15&lt;&gt;"",P15&lt;&gt;"",Q15&lt;&gt;"",R15&lt;&gt;"",S15&lt;&gt;"",U15&lt;&gt;"",AD15&lt;&gt;"",AJ15&lt;&gt;"",M15&lt;&gt;"",T15&lt;&gt;"",W15&lt;&gt;"",X15&lt;&gt;"",Y15&lt;&gt;"",Z15&lt;&gt;"",AA15&lt;&gt;"",AB15&lt;&gt;"",AF15&lt;&gt;""),0,1)</f>
        <v>1</v>
      </c>
      <c r="I15" s="114"/>
      <c r="J15" s="114"/>
      <c r="K15" s="114"/>
      <c r="L15" s="114"/>
      <c r="M15" s="347">
        <f>SUM(I15:L15)</f>
        <v>0</v>
      </c>
      <c r="N15" s="113"/>
      <c r="O15" s="60"/>
      <c r="P15" s="115"/>
      <c r="Q15" s="115"/>
      <c r="R15" s="115"/>
      <c r="S15" s="115"/>
      <c r="T15" s="355">
        <f>SUM(P15:S15)</f>
        <v>0</v>
      </c>
      <c r="U15" s="113"/>
      <c r="V15" s="60"/>
      <c r="W15" s="115"/>
      <c r="X15" s="115"/>
      <c r="Y15" s="115"/>
      <c r="Z15" s="115"/>
      <c r="AA15" s="355">
        <f>SUM(W15:Z15)</f>
        <v>0</v>
      </c>
      <c r="AB15" s="113"/>
      <c r="AC15" s="60"/>
      <c r="AD15" s="115"/>
      <c r="AE15" s="60"/>
      <c r="AF15" s="355">
        <f t="shared" ref="AF15:AF20" si="0">SUM(M15+T15+AA15+AD15)</f>
        <v>0</v>
      </c>
      <c r="AG15" s="60"/>
      <c r="AH15" s="380"/>
      <c r="AI15" s="60"/>
      <c r="AJ15" s="115"/>
    </row>
    <row r="16" spans="1:36" ht="14.5">
      <c r="B16" s="119">
        <f>IF(C16="","",COUNTIF($C$15:C16,"&lt;&gt;""")-COUNTBLANK($C$15:C16))</f>
        <v>2</v>
      </c>
      <c r="C16" s="556" t="s">
        <v>382</v>
      </c>
      <c r="D16" s="53" t="s">
        <v>383</v>
      </c>
      <c r="E16" s="109" t="s">
        <v>128</v>
      </c>
      <c r="F16" s="54" t="s">
        <v>109</v>
      </c>
      <c r="G16" s="60"/>
      <c r="H16" s="323">
        <f t="shared" ref="H16:H20" si="1">IF(AND(I16&lt;&gt;"",J16&lt;&gt;"",K16&lt;&gt;"",L16&lt;&gt;"",N16&lt;&gt;"",P16&lt;&gt;"",Q16&lt;&gt;"",R16&lt;&gt;"",S16&lt;&gt;"",U16&lt;&gt;"",AD16&lt;&gt;"",AJ16&lt;&gt;"",M16&lt;&gt;"",T16&lt;&gt;"",W16&lt;&gt;"",X16&lt;&gt;"",Y16&lt;&gt;"",Z16&lt;&gt;"",AA16&lt;&gt;"",AB16&lt;&gt;"",AF16&lt;&gt;""),0,1)</f>
        <v>1</v>
      </c>
      <c r="I16" s="114"/>
      <c r="J16" s="114"/>
      <c r="K16" s="114"/>
      <c r="L16" s="114"/>
      <c r="M16" s="347">
        <f>SUM(I16:L16)</f>
        <v>0</v>
      </c>
      <c r="N16" s="113"/>
      <c r="O16" s="60"/>
      <c r="P16" s="115"/>
      <c r="Q16" s="115"/>
      <c r="R16" s="115"/>
      <c r="S16" s="115"/>
      <c r="T16" s="355">
        <f>SUM(P16:S16)</f>
        <v>0</v>
      </c>
      <c r="U16" s="113"/>
      <c r="V16" s="60"/>
      <c r="W16" s="115"/>
      <c r="X16" s="115"/>
      <c r="Y16" s="115"/>
      <c r="Z16" s="115"/>
      <c r="AA16" s="355">
        <f>SUM(W16:Z16)</f>
        <v>0</v>
      </c>
      <c r="AB16" s="113"/>
      <c r="AC16" s="60"/>
      <c r="AD16" s="115"/>
      <c r="AE16" s="60"/>
      <c r="AF16" s="355">
        <f t="shared" si="0"/>
        <v>0</v>
      </c>
      <c r="AG16" s="60"/>
      <c r="AH16" s="380"/>
      <c r="AI16" s="60"/>
      <c r="AJ16" s="115"/>
    </row>
    <row r="17" spans="2:36" ht="14.5">
      <c r="B17" s="119">
        <f>IF(C17="","",COUNTIF($C$15:C17,"&lt;&gt;""")-COUNTBLANK($C$15:C17))</f>
        <v>3</v>
      </c>
      <c r="C17" s="556" t="s">
        <v>384</v>
      </c>
      <c r="D17" s="53" t="s">
        <v>385</v>
      </c>
      <c r="E17" s="109" t="s">
        <v>128</v>
      </c>
      <c r="F17" s="54" t="s">
        <v>109</v>
      </c>
      <c r="G17" s="60"/>
      <c r="H17" s="323">
        <f t="shared" si="1"/>
        <v>1</v>
      </c>
      <c r="I17" s="114"/>
      <c r="J17" s="114"/>
      <c r="K17" s="114"/>
      <c r="L17" s="114"/>
      <c r="M17" s="347">
        <f>SUM(I17:L17)</f>
        <v>0</v>
      </c>
      <c r="N17" s="113"/>
      <c r="O17" s="60"/>
      <c r="P17" s="115"/>
      <c r="Q17" s="115"/>
      <c r="R17" s="115"/>
      <c r="S17" s="115"/>
      <c r="T17" s="355">
        <f>SUM(P17:S17)</f>
        <v>0</v>
      </c>
      <c r="U17" s="113"/>
      <c r="V17" s="60"/>
      <c r="W17" s="115"/>
      <c r="X17" s="115"/>
      <c r="Y17" s="115"/>
      <c r="Z17" s="115"/>
      <c r="AA17" s="355">
        <f>SUM(W17:Z17)</f>
        <v>0</v>
      </c>
      <c r="AB17" s="113"/>
      <c r="AC17" s="60"/>
      <c r="AD17" s="115"/>
      <c r="AE17" s="60"/>
      <c r="AF17" s="355">
        <f t="shared" si="0"/>
        <v>0</v>
      </c>
      <c r="AG17" s="60"/>
      <c r="AH17" s="380"/>
      <c r="AI17" s="60"/>
      <c r="AJ17" s="115"/>
    </row>
    <row r="18" spans="2:36" ht="14.5">
      <c r="B18" s="119">
        <f>IF(C18="","",COUNTIF($C$15:C18,"&lt;&gt;""")-COUNTBLANK($C$15:C18))</f>
        <v>4</v>
      </c>
      <c r="C18" s="556" t="s">
        <v>386</v>
      </c>
      <c r="D18" s="53" t="s">
        <v>387</v>
      </c>
      <c r="E18" s="109" t="s">
        <v>128</v>
      </c>
      <c r="F18" s="54" t="s">
        <v>109</v>
      </c>
      <c r="G18" s="60"/>
      <c r="H18" s="323">
        <f t="shared" si="1"/>
        <v>1</v>
      </c>
      <c r="I18" s="114"/>
      <c r="J18" s="114"/>
      <c r="K18" s="114"/>
      <c r="L18" s="114"/>
      <c r="M18" s="347">
        <f>SUM(I18:L18)</f>
        <v>0</v>
      </c>
      <c r="N18" s="113"/>
      <c r="O18" s="60"/>
      <c r="P18" s="115"/>
      <c r="Q18" s="115"/>
      <c r="R18" s="115"/>
      <c r="S18" s="115"/>
      <c r="T18" s="355">
        <f>SUM(P18:S18)</f>
        <v>0</v>
      </c>
      <c r="U18" s="113"/>
      <c r="V18" s="60"/>
      <c r="W18" s="115"/>
      <c r="X18" s="115"/>
      <c r="Y18" s="115"/>
      <c r="Z18" s="115"/>
      <c r="AA18" s="355">
        <f>SUM(W18:Z18)</f>
        <v>0</v>
      </c>
      <c r="AB18" s="113"/>
      <c r="AC18" s="60"/>
      <c r="AD18" s="115"/>
      <c r="AE18" s="60"/>
      <c r="AF18" s="355">
        <f t="shared" si="0"/>
        <v>0</v>
      </c>
      <c r="AG18" s="60"/>
      <c r="AH18" s="380"/>
      <c r="AI18" s="60"/>
      <c r="AJ18" s="115"/>
    </row>
    <row r="19" spans="2:36" ht="14.5">
      <c r="B19" s="119">
        <f>IF(C19="","",COUNTIF($C$15:C19,"&lt;&gt;""")-COUNTBLANK($C$15:C19))</f>
        <v>5</v>
      </c>
      <c r="C19" s="556" t="s">
        <v>388</v>
      </c>
      <c r="D19" s="53" t="s">
        <v>389</v>
      </c>
      <c r="E19" s="109" t="s">
        <v>128</v>
      </c>
      <c r="F19" s="54" t="s">
        <v>109</v>
      </c>
      <c r="G19" s="60"/>
      <c r="H19" s="323">
        <f t="shared" si="1"/>
        <v>1</v>
      </c>
      <c r="I19" s="114"/>
      <c r="J19" s="114"/>
      <c r="K19" s="114"/>
      <c r="L19" s="114"/>
      <c r="M19" s="347">
        <f>SUM(I19:L19)</f>
        <v>0</v>
      </c>
      <c r="N19" s="113"/>
      <c r="O19" s="60"/>
      <c r="P19" s="115"/>
      <c r="Q19" s="115"/>
      <c r="R19" s="115"/>
      <c r="S19" s="115"/>
      <c r="T19" s="355">
        <f>SUM(P19:S19)</f>
        <v>0</v>
      </c>
      <c r="U19" s="113"/>
      <c r="V19" s="60"/>
      <c r="W19" s="115"/>
      <c r="X19" s="115"/>
      <c r="Y19" s="115"/>
      <c r="Z19" s="115"/>
      <c r="AA19" s="355">
        <f>SUM(W19:Z19)</f>
        <v>0</v>
      </c>
      <c r="AB19" s="113"/>
      <c r="AC19" s="60"/>
      <c r="AD19" s="115"/>
      <c r="AE19" s="60"/>
      <c r="AF19" s="355">
        <f t="shared" si="0"/>
        <v>0</v>
      </c>
      <c r="AG19" s="60"/>
      <c r="AH19" s="380"/>
      <c r="AI19" s="60"/>
      <c r="AJ19" s="115"/>
    </row>
    <row r="20" spans="2:36" ht="14.5">
      <c r="B20" s="119">
        <f>IF(C20="","",COUNTIF($C$15:C20,"&lt;&gt;""")-COUNTBLANK($C$15:C20))</f>
        <v>6</v>
      </c>
      <c r="C20" s="557" t="s">
        <v>390</v>
      </c>
      <c r="D20" s="414" t="s">
        <v>506</v>
      </c>
      <c r="E20" s="109" t="s">
        <v>128</v>
      </c>
      <c r="F20" s="54" t="s">
        <v>114</v>
      </c>
      <c r="G20" s="60"/>
      <c r="H20" s="323">
        <f t="shared" si="1"/>
        <v>1</v>
      </c>
      <c r="I20" s="347">
        <f>SUM(I15:I19)</f>
        <v>0</v>
      </c>
      <c r="J20" s="347">
        <f>SUM(J15:J19)</f>
        <v>0</v>
      </c>
      <c r="K20" s="347">
        <f>SUM(K15:K19)</f>
        <v>0</v>
      </c>
      <c r="L20" s="347">
        <f>SUM(L15:L19)</f>
        <v>0</v>
      </c>
      <c r="M20" s="347">
        <f>SUM(M15:M19)</f>
        <v>0</v>
      </c>
      <c r="N20" s="113"/>
      <c r="O20" s="60"/>
      <c r="P20" s="355">
        <f>SUM(P15:P19)</f>
        <v>0</v>
      </c>
      <c r="Q20" s="355">
        <f>SUM(Q15:Q19)</f>
        <v>0</v>
      </c>
      <c r="R20" s="355">
        <f>SUM(R15:R19)</f>
        <v>0</v>
      </c>
      <c r="S20" s="355">
        <f>SUM(S15:S19)</f>
        <v>0</v>
      </c>
      <c r="T20" s="355">
        <f>SUM(T15:T19)</f>
        <v>0</v>
      </c>
      <c r="U20" s="113"/>
      <c r="V20" s="60"/>
      <c r="W20" s="355">
        <f>SUM(W15:W19)</f>
        <v>0</v>
      </c>
      <c r="X20" s="355">
        <f>SUM(X15:X19)</f>
        <v>0</v>
      </c>
      <c r="Y20" s="355">
        <f>SUM(Y15:Y19)</f>
        <v>0</v>
      </c>
      <c r="Z20" s="355">
        <f>SUM(Z15:Z19)</f>
        <v>0</v>
      </c>
      <c r="AA20" s="355">
        <f>SUM(AA15:AA19)</f>
        <v>0</v>
      </c>
      <c r="AB20" s="113"/>
      <c r="AC20" s="60"/>
      <c r="AD20" s="355">
        <f>SUM(AD15:AD19)</f>
        <v>0</v>
      </c>
      <c r="AE20" s="60"/>
      <c r="AF20" s="355">
        <f t="shared" si="0"/>
        <v>0</v>
      </c>
      <c r="AG20" s="60"/>
      <c r="AH20" s="380"/>
      <c r="AI20" s="60"/>
      <c r="AJ20" s="115"/>
    </row>
    <row r="21" spans="2:36" ht="14.5">
      <c r="B21" s="119" t="str">
        <f>IF(C21="","",COUNTIF($C$15:C21,"&lt;&gt;""")-COUNTBLANK($C$15:C21))</f>
        <v/>
      </c>
      <c r="C21" s="61"/>
      <c r="D21" s="61"/>
      <c r="E21" s="61"/>
      <c r="F21" s="61"/>
      <c r="G21" s="61"/>
      <c r="H21" s="61"/>
      <c r="I21" s="170"/>
      <c r="J21" s="170"/>
      <c r="K21" s="170"/>
      <c r="L21" s="170"/>
      <c r="M21" s="170"/>
      <c r="N21" s="170"/>
      <c r="O21" s="61"/>
      <c r="P21" s="61"/>
      <c r="Q21" s="61"/>
      <c r="R21" s="61"/>
      <c r="S21" s="61"/>
      <c r="T21" s="61"/>
      <c r="U21" s="61"/>
      <c r="V21" s="61"/>
      <c r="W21" s="61"/>
      <c r="X21" s="61"/>
      <c r="Y21" s="61"/>
      <c r="Z21" s="61"/>
      <c r="AA21" s="61"/>
      <c r="AB21" s="61"/>
      <c r="AC21" s="60"/>
      <c r="AD21" s="61"/>
      <c r="AE21" s="61"/>
      <c r="AF21" s="61"/>
      <c r="AG21" s="61"/>
      <c r="AH21" s="61"/>
      <c r="AI21" s="61"/>
      <c r="AJ21" s="117"/>
    </row>
    <row r="22" spans="2:36" ht="14.5">
      <c r="B22" s="119" t="str">
        <f>IF(C22="","",COUNTIF($C$15:C22,"&lt;&gt;""")-COUNTBLANK($C$15:C22))</f>
        <v/>
      </c>
      <c r="C22" s="53"/>
      <c r="D22" s="55" t="s">
        <v>391</v>
      </c>
      <c r="E22" s="53"/>
      <c r="F22" s="53"/>
      <c r="G22" s="60"/>
      <c r="H22" s="61"/>
      <c r="I22" s="170"/>
      <c r="J22" s="170"/>
      <c r="K22" s="170"/>
      <c r="L22" s="170"/>
      <c r="M22" s="170"/>
      <c r="N22" s="170"/>
      <c r="O22" s="60"/>
      <c r="P22" s="61"/>
      <c r="Q22" s="61"/>
      <c r="R22" s="61"/>
      <c r="S22" s="61"/>
      <c r="T22" s="61"/>
      <c r="U22" s="61"/>
      <c r="V22" s="60"/>
      <c r="W22" s="61"/>
      <c r="X22" s="61"/>
      <c r="Y22" s="61"/>
      <c r="Z22" s="61"/>
      <c r="AA22" s="61"/>
      <c r="AB22" s="61"/>
      <c r="AC22" s="60"/>
      <c r="AD22" s="61"/>
      <c r="AE22" s="60"/>
      <c r="AF22" s="61"/>
      <c r="AG22" s="60"/>
      <c r="AH22" s="60"/>
      <c r="AI22" s="60"/>
      <c r="AJ22" s="169"/>
    </row>
    <row r="23" spans="2:36" ht="0" hidden="1" customHeight="1">
      <c r="B23" s="119" t="str">
        <f>IF(C23="","",COUNTIF($C$15:C23,"&lt;&gt;""")-COUNTBLANK($C$15:C23))</f>
        <v/>
      </c>
      <c r="C23" s="120"/>
      <c r="D23" s="120"/>
      <c r="E23" s="120"/>
      <c r="F23" s="120"/>
      <c r="G23" s="60"/>
      <c r="H23" s="61"/>
      <c r="I23" s="170"/>
      <c r="J23" s="170"/>
      <c r="K23" s="170"/>
      <c r="L23" s="170"/>
      <c r="M23" s="170"/>
      <c r="N23" s="170"/>
      <c r="O23" s="61"/>
      <c r="P23" s="61"/>
      <c r="Q23" s="61"/>
      <c r="R23" s="61"/>
      <c r="S23" s="61"/>
      <c r="T23" s="61"/>
      <c r="U23" s="61"/>
      <c r="V23" s="60"/>
      <c r="W23" s="61"/>
      <c r="X23" s="61"/>
      <c r="Y23" s="61"/>
      <c r="Z23" s="61"/>
      <c r="AA23" s="61"/>
      <c r="AB23" s="61"/>
      <c r="AC23" s="60"/>
      <c r="AD23" s="61"/>
      <c r="AE23" s="60"/>
      <c r="AF23" s="61"/>
      <c r="AG23" s="60"/>
      <c r="AH23" s="61"/>
      <c r="AI23" s="61"/>
      <c r="AJ23" s="117"/>
    </row>
    <row r="24" spans="2:36" ht="14.5">
      <c r="B24" s="119">
        <f>IF(C24="","",COUNTIF($C$15:C24,"&lt;&gt;""")-COUNTBLANK($C$15:C24))</f>
        <v>7</v>
      </c>
      <c r="C24" s="555" t="s">
        <v>392</v>
      </c>
      <c r="D24" s="383" t="s">
        <v>502</v>
      </c>
      <c r="E24" s="109" t="s">
        <v>128</v>
      </c>
      <c r="F24" s="54" t="s">
        <v>109</v>
      </c>
      <c r="G24" s="60"/>
      <c r="H24" s="323">
        <f t="shared" ref="H24:H30" si="2">IF(AND(I24&lt;&gt;"",J24&lt;&gt;"",K24&lt;&gt;"",L24&lt;&gt;"",N24&lt;&gt;"",P24&lt;&gt;"",Q24&lt;&gt;"",R24&lt;&gt;"",S24&lt;&gt;"",U24&lt;&gt;"",AD24&lt;&gt;"",AJ24&lt;&gt;"",M24&lt;&gt;"",T24&lt;&gt;"",W24&lt;&gt;"",X24&lt;&gt;"",Y24&lt;&gt;"",Z24&lt;&gt;"",AA24&lt;&gt;"",AB24&lt;&gt;"",AF24&lt;&gt;""),0,1)</f>
        <v>1</v>
      </c>
      <c r="I24" s="114"/>
      <c r="J24" s="114"/>
      <c r="K24" s="114"/>
      <c r="L24" s="114"/>
      <c r="M24" s="347">
        <f t="shared" ref="M24:M30" si="3">SUM(I24:L24)</f>
        <v>0</v>
      </c>
      <c r="N24" s="113"/>
      <c r="O24" s="60"/>
      <c r="P24" s="115"/>
      <c r="Q24" s="115"/>
      <c r="R24" s="115"/>
      <c r="S24" s="115"/>
      <c r="T24" s="355">
        <f t="shared" ref="T24:T30" si="4">SUM(P24:S24)</f>
        <v>0</v>
      </c>
      <c r="U24" s="113"/>
      <c r="V24" s="60"/>
      <c r="W24" s="115"/>
      <c r="X24" s="115"/>
      <c r="Y24" s="115"/>
      <c r="Z24" s="115"/>
      <c r="AA24" s="355">
        <f t="shared" ref="AA24:AA30" si="5">SUM(W24:Z24)</f>
        <v>0</v>
      </c>
      <c r="AB24" s="113"/>
      <c r="AC24" s="60"/>
      <c r="AD24" s="115"/>
      <c r="AE24" s="60"/>
      <c r="AF24" s="355">
        <f t="shared" ref="AF24:AF30" si="6">SUM(M24+T24+AA24+AD24)</f>
        <v>0</v>
      </c>
      <c r="AG24" s="60"/>
      <c r="AH24" s="380"/>
      <c r="AI24" s="60"/>
      <c r="AJ24" s="115"/>
    </row>
    <row r="25" spans="2:36" ht="14.5">
      <c r="B25" s="119">
        <f>IF(C25="","",COUNTIF($C$15:C25,"&lt;&gt;""")-COUNTBLANK($C$15:C25))</f>
        <v>8</v>
      </c>
      <c r="C25" s="556" t="s">
        <v>393</v>
      </c>
      <c r="D25" s="53" t="s">
        <v>394</v>
      </c>
      <c r="E25" s="109" t="s">
        <v>128</v>
      </c>
      <c r="F25" s="54" t="s">
        <v>109</v>
      </c>
      <c r="G25" s="60"/>
      <c r="H25" s="323">
        <f t="shared" si="2"/>
        <v>1</v>
      </c>
      <c r="I25" s="114"/>
      <c r="J25" s="114"/>
      <c r="K25" s="114"/>
      <c r="L25" s="114"/>
      <c r="M25" s="347">
        <f t="shared" si="3"/>
        <v>0</v>
      </c>
      <c r="N25" s="113"/>
      <c r="O25" s="60"/>
      <c r="P25" s="115"/>
      <c r="Q25" s="115"/>
      <c r="R25" s="115"/>
      <c r="S25" s="115"/>
      <c r="T25" s="355">
        <f t="shared" si="4"/>
        <v>0</v>
      </c>
      <c r="U25" s="113"/>
      <c r="V25" s="60"/>
      <c r="W25" s="115"/>
      <c r="X25" s="115"/>
      <c r="Y25" s="115"/>
      <c r="Z25" s="115"/>
      <c r="AA25" s="355">
        <f t="shared" si="5"/>
        <v>0</v>
      </c>
      <c r="AB25" s="113"/>
      <c r="AC25" s="60"/>
      <c r="AD25" s="115"/>
      <c r="AE25" s="60"/>
      <c r="AF25" s="355">
        <f t="shared" si="6"/>
        <v>0</v>
      </c>
      <c r="AG25" s="60"/>
      <c r="AH25" s="380"/>
      <c r="AI25" s="60"/>
      <c r="AJ25" s="115"/>
    </row>
    <row r="26" spans="2:36" ht="14.5">
      <c r="B26" s="119">
        <f>IF(C26="","",COUNTIF($C$15:C26,"&lt;&gt;""")-COUNTBLANK($C$15:C26))</f>
        <v>9</v>
      </c>
      <c r="C26" s="556" t="s">
        <v>395</v>
      </c>
      <c r="D26" s="53" t="s">
        <v>396</v>
      </c>
      <c r="E26" s="109" t="s">
        <v>128</v>
      </c>
      <c r="F26" s="54" t="s">
        <v>109</v>
      </c>
      <c r="G26" s="60"/>
      <c r="H26" s="323">
        <f t="shared" si="2"/>
        <v>1</v>
      </c>
      <c r="I26" s="114"/>
      <c r="J26" s="114"/>
      <c r="K26" s="114"/>
      <c r="L26" s="114"/>
      <c r="M26" s="347">
        <f t="shared" si="3"/>
        <v>0</v>
      </c>
      <c r="N26" s="113"/>
      <c r="O26" s="60"/>
      <c r="P26" s="115"/>
      <c r="Q26" s="115"/>
      <c r="R26" s="115"/>
      <c r="S26" s="115"/>
      <c r="T26" s="355">
        <f t="shared" si="4"/>
        <v>0</v>
      </c>
      <c r="U26" s="113"/>
      <c r="V26" s="60"/>
      <c r="W26" s="115"/>
      <c r="X26" s="115"/>
      <c r="Y26" s="115"/>
      <c r="Z26" s="115"/>
      <c r="AA26" s="355">
        <f t="shared" si="5"/>
        <v>0</v>
      </c>
      <c r="AB26" s="113"/>
      <c r="AC26" s="60"/>
      <c r="AD26" s="115"/>
      <c r="AE26" s="60"/>
      <c r="AF26" s="355">
        <f t="shared" si="6"/>
        <v>0</v>
      </c>
      <c r="AG26" s="60"/>
      <c r="AH26" s="380"/>
      <c r="AI26" s="60"/>
      <c r="AJ26" s="115"/>
    </row>
    <row r="27" spans="2:36" ht="14.5">
      <c r="B27" s="119">
        <f>IF(C27="","",COUNTIF($C$15:C27,"&lt;&gt;""")-COUNTBLANK($C$15:C27))</f>
        <v>10</v>
      </c>
      <c r="C27" s="556" t="s">
        <v>397</v>
      </c>
      <c r="D27" s="53" t="s">
        <v>389</v>
      </c>
      <c r="E27" s="109" t="s">
        <v>128</v>
      </c>
      <c r="F27" s="54" t="s">
        <v>109</v>
      </c>
      <c r="G27" s="60"/>
      <c r="H27" s="323">
        <f t="shared" si="2"/>
        <v>1</v>
      </c>
      <c r="I27" s="114"/>
      <c r="J27" s="114"/>
      <c r="K27" s="114"/>
      <c r="L27" s="114"/>
      <c r="M27" s="347">
        <f t="shared" si="3"/>
        <v>0</v>
      </c>
      <c r="N27" s="113"/>
      <c r="O27" s="60"/>
      <c r="P27" s="115"/>
      <c r="Q27" s="115"/>
      <c r="R27" s="115"/>
      <c r="S27" s="115"/>
      <c r="T27" s="355">
        <f t="shared" si="4"/>
        <v>0</v>
      </c>
      <c r="U27" s="113"/>
      <c r="V27" s="60"/>
      <c r="W27" s="115"/>
      <c r="X27" s="115"/>
      <c r="Y27" s="115"/>
      <c r="Z27" s="115"/>
      <c r="AA27" s="355">
        <f t="shared" si="5"/>
        <v>0</v>
      </c>
      <c r="AB27" s="113"/>
      <c r="AC27" s="60"/>
      <c r="AD27" s="115"/>
      <c r="AE27" s="60"/>
      <c r="AF27" s="355">
        <f t="shared" si="6"/>
        <v>0</v>
      </c>
      <c r="AG27" s="60"/>
      <c r="AH27" s="380"/>
      <c r="AI27" s="60"/>
      <c r="AJ27" s="115"/>
    </row>
    <row r="28" spans="2:36" ht="14.5">
      <c r="B28" s="119">
        <f>IF(C28="","",COUNTIF($C$15:C28,"&lt;&gt;""")-COUNTBLANK($C$15:C28))</f>
        <v>11</v>
      </c>
      <c r="C28" s="556" t="s">
        <v>398</v>
      </c>
      <c r="D28" s="53" t="s">
        <v>399</v>
      </c>
      <c r="E28" s="109" t="s">
        <v>128</v>
      </c>
      <c r="F28" s="54" t="s">
        <v>114</v>
      </c>
      <c r="G28" s="60"/>
      <c r="H28" s="323">
        <f t="shared" si="2"/>
        <v>1</v>
      </c>
      <c r="I28" s="347">
        <f>SUM(I24:I27)</f>
        <v>0</v>
      </c>
      <c r="J28" s="347">
        <f>SUM(J24:J27)</f>
        <v>0</v>
      </c>
      <c r="K28" s="347">
        <f>SUM(K24:K27)</f>
        <v>0</v>
      </c>
      <c r="L28" s="347">
        <f>SUM(L24:L27)</f>
        <v>0</v>
      </c>
      <c r="M28" s="347">
        <f t="shared" si="3"/>
        <v>0</v>
      </c>
      <c r="N28" s="113"/>
      <c r="O28" s="60"/>
      <c r="P28" s="355">
        <f>SUM(P24:P27)</f>
        <v>0</v>
      </c>
      <c r="Q28" s="355">
        <f>SUM(Q24:Q27)</f>
        <v>0</v>
      </c>
      <c r="R28" s="355">
        <f>SUM(R24:R27)</f>
        <v>0</v>
      </c>
      <c r="S28" s="355">
        <f>SUM(S24:S27)</f>
        <v>0</v>
      </c>
      <c r="T28" s="355">
        <f t="shared" si="4"/>
        <v>0</v>
      </c>
      <c r="U28" s="113"/>
      <c r="V28" s="60"/>
      <c r="W28" s="355">
        <f>SUM(W24:W27)</f>
        <v>0</v>
      </c>
      <c r="X28" s="355">
        <f>SUM(X24:X27)</f>
        <v>0</v>
      </c>
      <c r="Y28" s="355">
        <f>SUM(Y24:Y27)</f>
        <v>0</v>
      </c>
      <c r="Z28" s="355">
        <f>SUM(Z24:Z27)</f>
        <v>0</v>
      </c>
      <c r="AA28" s="355">
        <f t="shared" si="5"/>
        <v>0</v>
      </c>
      <c r="AB28" s="113"/>
      <c r="AC28" s="60"/>
      <c r="AD28" s="355">
        <f>SUM(AD24:AD27)</f>
        <v>0</v>
      </c>
      <c r="AE28" s="60"/>
      <c r="AF28" s="355">
        <f t="shared" si="6"/>
        <v>0</v>
      </c>
      <c r="AG28" s="60"/>
      <c r="AH28" s="380"/>
      <c r="AI28" s="60"/>
      <c r="AJ28" s="115"/>
    </row>
    <row r="29" spans="2:36" ht="14.5">
      <c r="B29" s="119">
        <f>IF(C29="","",COUNTIF($C$15:C29,"&lt;&gt;""")-COUNTBLANK($C$15:C29))</f>
        <v>12</v>
      </c>
      <c r="C29" s="557" t="s">
        <v>400</v>
      </c>
      <c r="D29" s="53" t="s">
        <v>401</v>
      </c>
      <c r="E29" s="109" t="s">
        <v>128</v>
      </c>
      <c r="F29" s="54" t="s">
        <v>114</v>
      </c>
      <c r="G29" s="60"/>
      <c r="H29" s="323">
        <f t="shared" si="2"/>
        <v>1</v>
      </c>
      <c r="I29" s="347">
        <f>I20-I28</f>
        <v>0</v>
      </c>
      <c r="J29" s="347">
        <f>J20-J28</f>
        <v>0</v>
      </c>
      <c r="K29" s="347">
        <f>K20-K28</f>
        <v>0</v>
      </c>
      <c r="L29" s="347">
        <f>L20-L28</f>
        <v>0</v>
      </c>
      <c r="M29" s="560">
        <f t="shared" si="3"/>
        <v>0</v>
      </c>
      <c r="N29" s="113"/>
      <c r="O29" s="60"/>
      <c r="P29" s="355">
        <f>P20-P28</f>
        <v>0</v>
      </c>
      <c r="Q29" s="355">
        <f>Q20-Q28</f>
        <v>0</v>
      </c>
      <c r="R29" s="355">
        <f>R20-R28</f>
        <v>0</v>
      </c>
      <c r="S29" s="355">
        <f>S20-S28</f>
        <v>0</v>
      </c>
      <c r="T29" s="561">
        <f t="shared" si="4"/>
        <v>0</v>
      </c>
      <c r="U29" s="113"/>
      <c r="V29" s="60"/>
      <c r="W29" s="355">
        <f>W20-W28</f>
        <v>0</v>
      </c>
      <c r="X29" s="355">
        <f>X20-X28</f>
        <v>0</v>
      </c>
      <c r="Y29" s="355">
        <f>Y20-Y28</f>
        <v>0</v>
      </c>
      <c r="Z29" s="355">
        <f>Z20-Z28</f>
        <v>0</v>
      </c>
      <c r="AA29" s="561">
        <f t="shared" si="5"/>
        <v>0</v>
      </c>
      <c r="AB29" s="113"/>
      <c r="AC29" s="60"/>
      <c r="AD29" s="355">
        <f>AD20-AD28</f>
        <v>0</v>
      </c>
      <c r="AE29" s="60"/>
      <c r="AF29" s="355">
        <f t="shared" si="6"/>
        <v>0</v>
      </c>
      <c r="AG29" s="60"/>
      <c r="AH29" s="380"/>
      <c r="AI29" s="60"/>
      <c r="AJ29" s="115"/>
    </row>
    <row r="30" spans="2:36" ht="14.5">
      <c r="B30" s="119">
        <f>IF(C30="","",COUNTIF($C$15:C30,"&lt;&gt;""")-COUNTBLANK($C$15:C30))</f>
        <v>13</v>
      </c>
      <c r="C30" s="53" t="s">
        <v>402</v>
      </c>
      <c r="D30" s="53" t="s">
        <v>403</v>
      </c>
      <c r="E30" s="109" t="s">
        <v>128</v>
      </c>
      <c r="F30" s="54" t="s">
        <v>114</v>
      </c>
      <c r="G30" s="60"/>
      <c r="H30" s="323">
        <f t="shared" si="2"/>
        <v>1</v>
      </c>
      <c r="I30" s="347">
        <f>I15-I24</f>
        <v>0</v>
      </c>
      <c r="J30" s="347">
        <f>J15-J24</f>
        <v>0</v>
      </c>
      <c r="K30" s="347">
        <f>K15-K24</f>
        <v>0</v>
      </c>
      <c r="L30" s="347">
        <f>L15-L24</f>
        <v>0</v>
      </c>
      <c r="M30" s="347">
        <f t="shared" si="3"/>
        <v>0</v>
      </c>
      <c r="N30" s="113"/>
      <c r="O30" s="60"/>
      <c r="P30" s="355">
        <f>P15-P24</f>
        <v>0</v>
      </c>
      <c r="Q30" s="355">
        <f>Q15-Q24</f>
        <v>0</v>
      </c>
      <c r="R30" s="355">
        <f>R15-R24</f>
        <v>0</v>
      </c>
      <c r="S30" s="355">
        <f>S15-S24</f>
        <v>0</v>
      </c>
      <c r="T30" s="355">
        <f t="shared" si="4"/>
        <v>0</v>
      </c>
      <c r="U30" s="113"/>
      <c r="V30" s="60"/>
      <c r="W30" s="355">
        <f>W15-W24</f>
        <v>0</v>
      </c>
      <c r="X30" s="355">
        <f>X15-X24</f>
        <v>0</v>
      </c>
      <c r="Y30" s="355">
        <f>Y15-Y24</f>
        <v>0</v>
      </c>
      <c r="Z30" s="355">
        <f>Z15-Z24</f>
        <v>0</v>
      </c>
      <c r="AA30" s="355">
        <f t="shared" si="5"/>
        <v>0</v>
      </c>
      <c r="AB30" s="113"/>
      <c r="AC30" s="60"/>
      <c r="AD30" s="355">
        <f>AD15-AD24</f>
        <v>0</v>
      </c>
      <c r="AE30" s="60"/>
      <c r="AF30" s="355">
        <f t="shared" si="6"/>
        <v>0</v>
      </c>
      <c r="AG30" s="60"/>
      <c r="AH30" s="380"/>
      <c r="AI30" s="60"/>
      <c r="AJ30" s="115"/>
    </row>
    <row r="31" spans="2:36" ht="17.899999999999999" customHeight="1">
      <c r="B31" s="48"/>
      <c r="C31" s="61"/>
      <c r="D31" s="61"/>
      <c r="E31" s="61"/>
      <c r="F31" s="61"/>
      <c r="G31" s="61"/>
      <c r="H31" s="61"/>
      <c r="I31" s="170"/>
      <c r="J31" s="170"/>
      <c r="K31" s="170"/>
      <c r="L31" s="170"/>
      <c r="M31" s="170"/>
      <c r="N31" s="170"/>
      <c r="O31" s="61"/>
      <c r="P31" s="61"/>
      <c r="Q31" s="61"/>
      <c r="R31" s="61"/>
      <c r="S31" s="61"/>
      <c r="T31" s="61"/>
      <c r="U31" s="61"/>
      <c r="V31" s="61"/>
      <c r="W31" s="61"/>
      <c r="X31" s="61"/>
      <c r="Y31" s="61"/>
      <c r="Z31" s="61"/>
      <c r="AA31" s="61"/>
      <c r="AB31" s="61"/>
      <c r="AC31" s="31"/>
      <c r="AD31" s="61"/>
      <c r="AE31" s="61"/>
      <c r="AF31" s="61"/>
      <c r="AG31" s="61"/>
      <c r="AH31" s="61"/>
      <c r="AI31" s="61"/>
      <c r="AJ31" s="117"/>
    </row>
    <row r="32" spans="2:36" ht="14.5">
      <c r="B32" s="48"/>
      <c r="C32" s="61" t="s">
        <v>110</v>
      </c>
      <c r="D32" s="61"/>
      <c r="E32" s="61"/>
      <c r="F32" s="61"/>
      <c r="G32" s="60"/>
      <c r="H32" s="61"/>
      <c r="I32" s="61"/>
      <c r="J32" s="61"/>
      <c r="K32" s="61"/>
      <c r="L32" s="61"/>
      <c r="M32" s="61"/>
      <c r="N32" s="61"/>
      <c r="O32" s="60"/>
      <c r="P32" s="61"/>
      <c r="Q32" s="61"/>
      <c r="R32" s="61"/>
      <c r="S32" s="61"/>
      <c r="T32" s="61"/>
      <c r="U32" s="61"/>
      <c r="V32" s="60"/>
      <c r="W32" s="61"/>
      <c r="X32" s="60"/>
      <c r="Y32" s="61"/>
      <c r="Z32" s="60"/>
      <c r="AA32" s="60"/>
      <c r="AB32" s="60"/>
      <c r="AC32" s="31"/>
      <c r="AD32" s="61"/>
      <c r="AE32" s="61"/>
      <c r="AF32" s="61"/>
      <c r="AG32" s="61"/>
      <c r="AH32" s="61"/>
      <c r="AI32" s="61"/>
      <c r="AJ32" s="117"/>
    </row>
    <row r="33" spans="1:36" ht="14.5">
      <c r="B33" s="48"/>
      <c r="C33" s="636"/>
      <c r="D33" s="636"/>
      <c r="E33" s="636"/>
      <c r="F33" s="636"/>
      <c r="G33" s="60"/>
      <c r="H33" s="61"/>
      <c r="I33" s="61"/>
      <c r="J33" s="61"/>
      <c r="K33" s="61"/>
      <c r="L33" s="61"/>
      <c r="M33" s="61"/>
      <c r="N33" s="61"/>
      <c r="O33" s="60"/>
      <c r="P33" s="61"/>
      <c r="Q33" s="61"/>
      <c r="R33" s="61"/>
      <c r="S33" s="61"/>
      <c r="T33" s="61"/>
      <c r="U33" s="61"/>
      <c r="V33" s="60"/>
      <c r="W33" s="61"/>
      <c r="X33" s="60"/>
      <c r="Y33" s="61"/>
      <c r="Z33" s="60"/>
      <c r="AA33" s="60"/>
      <c r="AB33" s="60"/>
      <c r="AC33" s="31"/>
      <c r="AD33" s="61"/>
      <c r="AE33" s="61"/>
      <c r="AF33" s="61"/>
      <c r="AG33" s="61"/>
      <c r="AH33" s="61"/>
      <c r="AI33" s="61"/>
      <c r="AJ33" s="117"/>
    </row>
    <row r="34" spans="1:36" ht="14.5">
      <c r="B34" s="48"/>
      <c r="C34" s="636"/>
      <c r="D34" s="636"/>
      <c r="E34" s="636"/>
      <c r="F34" s="636"/>
      <c r="G34" s="60"/>
      <c r="H34" s="61"/>
      <c r="I34" s="61"/>
      <c r="J34" s="61"/>
      <c r="K34" s="61"/>
      <c r="L34" s="61"/>
      <c r="M34" s="61"/>
      <c r="N34" s="61"/>
      <c r="O34" s="60"/>
      <c r="P34" s="61"/>
      <c r="Q34" s="61"/>
      <c r="R34" s="61"/>
      <c r="S34" s="61"/>
      <c r="T34" s="61"/>
      <c r="U34" s="61"/>
      <c r="V34" s="60"/>
      <c r="W34" s="61"/>
      <c r="X34" s="60"/>
      <c r="Y34" s="61"/>
      <c r="Z34" s="60"/>
      <c r="AA34" s="60"/>
      <c r="AB34" s="60"/>
      <c r="AC34" s="31"/>
      <c r="AD34" s="61"/>
      <c r="AE34" s="61"/>
      <c r="AF34" s="61"/>
      <c r="AG34" s="61"/>
      <c r="AH34" s="61"/>
      <c r="AI34" s="61"/>
      <c r="AJ34" s="117"/>
    </row>
    <row r="35" spans="1:36" ht="14.5">
      <c r="B35" s="48"/>
      <c r="C35" s="636"/>
      <c r="D35" s="636"/>
      <c r="E35" s="636"/>
      <c r="F35" s="636"/>
      <c r="G35" s="60"/>
      <c r="H35" s="61"/>
      <c r="I35" s="61"/>
      <c r="J35" s="61"/>
      <c r="K35" s="61"/>
      <c r="L35" s="61"/>
      <c r="M35" s="61"/>
      <c r="N35" s="61"/>
      <c r="O35" s="60"/>
      <c r="P35" s="61"/>
      <c r="Q35" s="61"/>
      <c r="R35" s="61"/>
      <c r="S35" s="61"/>
      <c r="T35" s="61"/>
      <c r="U35" s="61"/>
      <c r="V35" s="60"/>
      <c r="W35" s="61"/>
      <c r="X35" s="60"/>
      <c r="Y35" s="61"/>
      <c r="Z35" s="60"/>
      <c r="AA35" s="60"/>
      <c r="AB35" s="60"/>
      <c r="AC35" s="31"/>
      <c r="AD35" s="61"/>
      <c r="AE35" s="61"/>
      <c r="AF35" s="61"/>
      <c r="AG35" s="61"/>
      <c r="AH35" s="61"/>
      <c r="AI35" s="61"/>
      <c r="AJ35" s="117"/>
    </row>
    <row r="36" spans="1:36" ht="14.5">
      <c r="B36" s="48"/>
      <c r="C36" s="636"/>
      <c r="D36" s="636"/>
      <c r="E36" s="636"/>
      <c r="F36" s="636"/>
      <c r="G36" s="60"/>
      <c r="H36" s="61"/>
      <c r="I36" s="61"/>
      <c r="J36" s="61"/>
      <c r="K36" s="61"/>
      <c r="L36" s="61"/>
      <c r="M36" s="61"/>
      <c r="N36" s="61"/>
      <c r="O36" s="60"/>
      <c r="P36" s="61"/>
      <c r="Q36" s="61"/>
      <c r="R36" s="61"/>
      <c r="S36" s="61"/>
      <c r="T36" s="61"/>
      <c r="U36" s="61"/>
      <c r="V36" s="60"/>
      <c r="W36" s="61"/>
      <c r="X36" s="60"/>
      <c r="Y36" s="61"/>
      <c r="Z36" s="60"/>
      <c r="AA36" s="60"/>
      <c r="AB36" s="60"/>
      <c r="AC36" s="31"/>
      <c r="AD36" s="61"/>
      <c r="AE36" s="61"/>
      <c r="AF36" s="61"/>
      <c r="AG36" s="61"/>
      <c r="AH36" s="61"/>
      <c r="AI36" s="61"/>
      <c r="AJ36" s="117"/>
    </row>
    <row r="37" spans="1:36" ht="14.5">
      <c r="B37" s="48"/>
      <c r="C37" s="636"/>
      <c r="D37" s="636"/>
      <c r="E37" s="636"/>
      <c r="F37" s="636"/>
      <c r="G37" s="60"/>
      <c r="H37" s="61"/>
      <c r="I37" s="61"/>
      <c r="J37" s="61"/>
      <c r="K37" s="61"/>
      <c r="L37" s="61"/>
      <c r="M37" s="61"/>
      <c r="N37" s="61"/>
      <c r="O37" s="60"/>
      <c r="P37" s="61"/>
      <c r="Q37" s="61"/>
      <c r="R37" s="61"/>
      <c r="S37" s="61"/>
      <c r="T37" s="61"/>
      <c r="U37" s="61"/>
      <c r="V37" s="60"/>
      <c r="W37" s="61"/>
      <c r="X37" s="60"/>
      <c r="Y37" s="61"/>
      <c r="Z37" s="60"/>
      <c r="AA37" s="60"/>
      <c r="AB37" s="60"/>
      <c r="AC37" s="31"/>
      <c r="AD37" s="61"/>
      <c r="AE37" s="61"/>
      <c r="AF37" s="61"/>
      <c r="AG37" s="61"/>
      <c r="AH37" s="61"/>
      <c r="AI37" s="61"/>
      <c r="AJ37" s="117"/>
    </row>
    <row r="38" spans="1:36" ht="14.5">
      <c r="B38" s="48"/>
      <c r="C38" s="61"/>
      <c r="D38" s="61"/>
      <c r="E38" s="61"/>
      <c r="F38" s="61"/>
      <c r="G38" s="60"/>
      <c r="H38" s="61"/>
      <c r="I38" s="61"/>
      <c r="J38" s="61"/>
      <c r="K38" s="61"/>
      <c r="L38" s="61"/>
      <c r="M38" s="61"/>
      <c r="N38" s="61"/>
      <c r="O38" s="60"/>
      <c r="P38" s="61"/>
      <c r="Q38" s="61"/>
      <c r="R38" s="61"/>
      <c r="S38" s="61"/>
      <c r="T38" s="61"/>
      <c r="U38" s="61"/>
      <c r="V38" s="60"/>
      <c r="W38" s="61"/>
      <c r="X38" s="60"/>
      <c r="Y38" s="61"/>
      <c r="Z38" s="60"/>
      <c r="AA38" s="60"/>
      <c r="AB38" s="60"/>
      <c r="AC38" s="31"/>
      <c r="AD38" s="61"/>
      <c r="AE38" s="61"/>
      <c r="AF38" s="61"/>
      <c r="AG38" s="61"/>
      <c r="AH38" s="61"/>
      <c r="AI38" s="61"/>
      <c r="AJ38" s="117"/>
    </row>
    <row r="39" spans="1:36" ht="14.5">
      <c r="B39" s="41"/>
      <c r="C39" s="43"/>
      <c r="D39" s="43"/>
      <c r="E39" s="184"/>
      <c r="F39" s="184"/>
      <c r="G39" s="42"/>
      <c r="H39" s="43"/>
      <c r="I39" s="43"/>
      <c r="J39" s="43"/>
      <c r="K39" s="43"/>
      <c r="L39" s="43"/>
      <c r="M39" s="43"/>
      <c r="N39" s="43"/>
      <c r="O39" s="43"/>
      <c r="P39" s="43"/>
      <c r="Q39" s="43"/>
      <c r="R39" s="43"/>
      <c r="S39" s="43"/>
      <c r="T39" s="43"/>
      <c r="U39" s="43"/>
      <c r="V39" s="42"/>
      <c r="W39" s="43"/>
      <c r="X39" s="42"/>
      <c r="Y39" s="43"/>
      <c r="Z39" s="42"/>
      <c r="AA39" s="43"/>
      <c r="AB39" s="43"/>
      <c r="AC39" s="43"/>
      <c r="AD39" s="43"/>
      <c r="AE39" s="43"/>
      <c r="AF39" s="43"/>
      <c r="AG39" s="43"/>
      <c r="AH39" s="43"/>
      <c r="AI39" s="43"/>
      <c r="AJ39" s="185"/>
    </row>
    <row r="40" spans="1:36" ht="14.5">
      <c r="B40" s="198" t="s">
        <v>111</v>
      </c>
      <c r="C40" s="52"/>
      <c r="D40" s="52"/>
      <c r="E40" s="52"/>
      <c r="F40" s="52"/>
      <c r="G40" s="52"/>
      <c r="H40" s="52"/>
      <c r="I40" s="52"/>
      <c r="J40" s="52"/>
      <c r="K40" s="52"/>
      <c r="L40" s="52"/>
      <c r="M40" s="52"/>
      <c r="N40" s="52"/>
      <c r="O40" s="52"/>
      <c r="P40" s="52"/>
      <c r="Q40" s="52"/>
      <c r="R40" s="52"/>
      <c r="S40" s="52"/>
      <c r="T40" s="52"/>
      <c r="U40" s="52"/>
      <c r="V40" s="52"/>
      <c r="W40" s="52"/>
      <c r="X40" s="52"/>
      <c r="Y40" s="52"/>
      <c r="Z40" s="52"/>
      <c r="AA40" s="52"/>
      <c r="AB40" s="52"/>
      <c r="AC40" s="52"/>
      <c r="AD40" s="52"/>
      <c r="AE40" s="52"/>
      <c r="AF40" s="52"/>
      <c r="AG40" s="52"/>
      <c r="AH40" s="52"/>
      <c r="AI40" s="52"/>
      <c r="AJ40" s="52"/>
    </row>
    <row r="41" spans="1:36" ht="14.5" hidden="1">
      <c r="A41"/>
      <c r="B41"/>
      <c r="C41"/>
      <c r="D41"/>
      <c r="E41"/>
      <c r="F41"/>
      <c r="G41"/>
      <c r="H41"/>
      <c r="I41"/>
      <c r="J41"/>
      <c r="K41"/>
      <c r="L41"/>
      <c r="M41"/>
      <c r="N41"/>
      <c r="O41"/>
      <c r="P41"/>
      <c r="Q41"/>
      <c r="R41"/>
      <c r="S41"/>
      <c r="T41"/>
      <c r="U41"/>
      <c r="V41"/>
      <c r="W41"/>
      <c r="X41"/>
      <c r="Y41"/>
      <c r="Z41"/>
      <c r="AA41"/>
      <c r="AB41"/>
      <c r="AC41"/>
      <c r="AD41"/>
      <c r="AE41"/>
      <c r="AF41"/>
      <c r="AG41"/>
      <c r="AH41"/>
      <c r="AI41"/>
      <c r="AJ41"/>
    </row>
    <row r="42" spans="1:36" ht="0" hidden="1" customHeight="1">
      <c r="A42"/>
      <c r="B42"/>
      <c r="C42"/>
      <c r="D42"/>
      <c r="E42"/>
      <c r="F42"/>
      <c r="G42"/>
      <c r="H42"/>
      <c r="I42"/>
      <c r="J42"/>
      <c r="K42"/>
      <c r="L42"/>
      <c r="M42"/>
      <c r="N42"/>
      <c r="O42"/>
      <c r="P42"/>
      <c r="Q42"/>
      <c r="R42"/>
      <c r="S42"/>
      <c r="T42"/>
      <c r="U42"/>
      <c r="V42"/>
      <c r="W42"/>
      <c r="X42"/>
      <c r="Y42"/>
      <c r="Z42"/>
      <c r="AA42"/>
      <c r="AB42"/>
      <c r="AC42"/>
      <c r="AD42"/>
      <c r="AE42"/>
      <c r="AF42"/>
      <c r="AG42"/>
      <c r="AH42"/>
      <c r="AI42"/>
      <c r="AJ42"/>
    </row>
    <row r="43" spans="1:36" ht="14.9" hidden="1" customHeight="1">
      <c r="A43"/>
      <c r="B43"/>
      <c r="C43"/>
      <c r="D43"/>
      <c r="E43"/>
      <c r="F43"/>
      <c r="G43"/>
      <c r="H43"/>
      <c r="I43"/>
      <c r="J43"/>
      <c r="K43"/>
      <c r="L43"/>
      <c r="M43"/>
      <c r="N43"/>
      <c r="O43"/>
      <c r="P43"/>
      <c r="Q43"/>
      <c r="R43"/>
      <c r="S43"/>
      <c r="T43"/>
      <c r="U43"/>
      <c r="V43"/>
      <c r="W43"/>
      <c r="X43"/>
      <c r="Y43"/>
      <c r="Z43"/>
      <c r="AA43"/>
      <c r="AB43"/>
      <c r="AC43"/>
      <c r="AD43"/>
      <c r="AE43"/>
      <c r="AF43"/>
      <c r="AG43"/>
      <c r="AH43"/>
      <c r="AI43"/>
      <c r="AJ43"/>
    </row>
    <row r="44" spans="1:36" ht="15" hidden="1" customHeight="1">
      <c r="A44"/>
      <c r="B44"/>
      <c r="C44"/>
      <c r="D44"/>
      <c r="E44"/>
      <c r="F44"/>
      <c r="G44"/>
      <c r="H44"/>
      <c r="I44"/>
      <c r="J44"/>
      <c r="K44"/>
      <c r="L44"/>
      <c r="M44"/>
      <c r="N44"/>
      <c r="O44"/>
      <c r="P44"/>
      <c r="Q44"/>
      <c r="R44"/>
      <c r="S44"/>
      <c r="T44"/>
      <c r="U44"/>
      <c r="V44"/>
      <c r="W44"/>
      <c r="X44"/>
      <c r="Y44"/>
      <c r="Z44"/>
      <c r="AA44"/>
      <c r="AB44"/>
      <c r="AC44"/>
      <c r="AD44"/>
      <c r="AE44"/>
      <c r="AF44"/>
      <c r="AG44"/>
      <c r="AH44"/>
      <c r="AI44"/>
      <c r="AJ44"/>
    </row>
    <row r="45" spans="1:36" ht="15" hidden="1" customHeight="1">
      <c r="A45"/>
      <c r="B45"/>
      <c r="C45"/>
      <c r="D45"/>
      <c r="E45"/>
      <c r="F45"/>
      <c r="G45"/>
      <c r="H45"/>
      <c r="I45"/>
      <c r="J45"/>
      <c r="K45"/>
      <c r="L45"/>
      <c r="M45"/>
      <c r="N45"/>
      <c r="O45"/>
      <c r="P45"/>
      <c r="Q45"/>
      <c r="R45"/>
      <c r="S45"/>
      <c r="T45"/>
      <c r="U45"/>
      <c r="V45"/>
      <c r="W45"/>
      <c r="X45"/>
      <c r="Y45"/>
      <c r="Z45"/>
      <c r="AA45"/>
      <c r="AB45"/>
      <c r="AC45"/>
      <c r="AD45"/>
      <c r="AE45"/>
      <c r="AF45"/>
      <c r="AG45"/>
      <c r="AH45"/>
      <c r="AI45"/>
      <c r="AJ45"/>
    </row>
    <row r="46" spans="1:36" ht="15" hidden="1" customHeight="1">
      <c r="A46"/>
      <c r="B46"/>
      <c r="C46"/>
      <c r="D46"/>
      <c r="E46"/>
      <c r="F46"/>
      <c r="G46"/>
      <c r="H46"/>
      <c r="I46"/>
      <c r="J46"/>
      <c r="K46"/>
      <c r="L46"/>
      <c r="M46"/>
      <c r="N46"/>
      <c r="O46"/>
      <c r="P46"/>
      <c r="Q46"/>
      <c r="R46"/>
      <c r="S46"/>
      <c r="T46"/>
      <c r="U46"/>
      <c r="V46"/>
      <c r="W46"/>
      <c r="X46"/>
      <c r="Y46"/>
      <c r="Z46"/>
      <c r="AA46"/>
      <c r="AB46"/>
      <c r="AC46"/>
      <c r="AD46"/>
      <c r="AE46"/>
      <c r="AF46"/>
      <c r="AG46"/>
      <c r="AH46"/>
      <c r="AI46"/>
      <c r="AJ46"/>
    </row>
    <row r="47" spans="1:36" ht="15" hidden="1" customHeight="1">
      <c r="A47"/>
      <c r="B47"/>
      <c r="C47"/>
      <c r="D47"/>
      <c r="E47"/>
      <c r="F47"/>
      <c r="G47"/>
      <c r="H47"/>
      <c r="I47"/>
      <c r="J47"/>
      <c r="K47"/>
      <c r="L47"/>
      <c r="M47"/>
      <c r="N47"/>
      <c r="O47"/>
      <c r="P47"/>
      <c r="Q47"/>
      <c r="R47"/>
      <c r="S47"/>
      <c r="T47"/>
      <c r="U47"/>
      <c r="V47"/>
      <c r="W47"/>
      <c r="X47"/>
      <c r="Y47"/>
      <c r="Z47"/>
      <c r="AA47"/>
      <c r="AB47"/>
      <c r="AC47"/>
      <c r="AD47"/>
      <c r="AE47"/>
      <c r="AF47"/>
      <c r="AG47"/>
      <c r="AH47"/>
      <c r="AI47"/>
      <c r="AJ47"/>
    </row>
    <row r="48" spans="1:36" ht="15" hidden="1" customHeight="1">
      <c r="A48"/>
      <c r="B48"/>
      <c r="C48"/>
      <c r="D48"/>
      <c r="E48"/>
      <c r="F48"/>
      <c r="G48"/>
      <c r="H48"/>
      <c r="I48"/>
      <c r="J48"/>
      <c r="K48"/>
      <c r="L48"/>
      <c r="M48"/>
      <c r="N48"/>
      <c r="O48"/>
      <c r="P48"/>
      <c r="Q48"/>
      <c r="R48"/>
      <c r="S48"/>
      <c r="T48"/>
      <c r="U48"/>
      <c r="V48"/>
      <c r="W48"/>
      <c r="X48"/>
      <c r="Y48"/>
      <c r="Z48"/>
      <c r="AA48"/>
      <c r="AB48"/>
      <c r="AC48"/>
      <c r="AD48"/>
      <c r="AE48"/>
      <c r="AF48"/>
      <c r="AG48"/>
      <c r="AH48"/>
      <c r="AI48"/>
      <c r="AJ48"/>
    </row>
    <row r="49" spans="1:36" ht="15" hidden="1" customHeight="1">
      <c r="A49"/>
      <c r="B49"/>
      <c r="C49"/>
      <c r="D49"/>
      <c r="E49"/>
      <c r="F49"/>
      <c r="G49"/>
      <c r="H49"/>
      <c r="I49"/>
      <c r="J49"/>
      <c r="K49"/>
      <c r="L49"/>
      <c r="M49"/>
      <c r="N49"/>
      <c r="O49"/>
      <c r="P49"/>
      <c r="Q49"/>
      <c r="R49"/>
      <c r="S49"/>
      <c r="T49"/>
      <c r="U49"/>
      <c r="V49"/>
      <c r="W49"/>
      <c r="X49"/>
      <c r="Y49"/>
      <c r="Z49"/>
      <c r="AA49"/>
      <c r="AB49"/>
      <c r="AC49"/>
      <c r="AD49"/>
      <c r="AE49"/>
      <c r="AF49"/>
      <c r="AG49"/>
      <c r="AH49"/>
      <c r="AI49"/>
      <c r="AJ49"/>
    </row>
    <row r="50" spans="1:36" ht="15" hidden="1" customHeight="1">
      <c r="A50"/>
      <c r="B50"/>
      <c r="C50"/>
      <c r="D50"/>
      <c r="E50"/>
      <c r="F50"/>
      <c r="G50"/>
      <c r="H50"/>
      <c r="I50"/>
      <c r="J50"/>
      <c r="K50"/>
      <c r="L50"/>
      <c r="M50"/>
      <c r="N50"/>
      <c r="O50"/>
      <c r="P50"/>
      <c r="Q50"/>
      <c r="R50"/>
      <c r="S50"/>
      <c r="T50"/>
      <c r="U50"/>
      <c r="V50"/>
      <c r="W50"/>
      <c r="X50"/>
      <c r="Y50"/>
      <c r="Z50"/>
      <c r="AA50"/>
      <c r="AB50"/>
      <c r="AC50"/>
      <c r="AD50"/>
      <c r="AE50"/>
      <c r="AF50"/>
      <c r="AG50"/>
      <c r="AH50"/>
      <c r="AI50"/>
      <c r="AJ50"/>
    </row>
    <row r="51" spans="1:36" ht="15" hidden="1" customHeight="1">
      <c r="A51"/>
      <c r="B51"/>
      <c r="C51"/>
      <c r="D51"/>
      <c r="E51"/>
      <c r="F51"/>
      <c r="G51"/>
      <c r="H51"/>
      <c r="I51"/>
      <c r="J51"/>
      <c r="K51"/>
      <c r="L51"/>
      <c r="M51"/>
      <c r="N51"/>
      <c r="O51"/>
      <c r="P51"/>
      <c r="Q51"/>
      <c r="R51"/>
      <c r="S51"/>
      <c r="T51"/>
      <c r="U51"/>
      <c r="V51"/>
      <c r="W51"/>
      <c r="X51"/>
      <c r="Y51"/>
      <c r="Z51"/>
      <c r="AA51"/>
      <c r="AB51"/>
      <c r="AC51"/>
      <c r="AD51"/>
      <c r="AE51"/>
      <c r="AF51"/>
      <c r="AG51"/>
      <c r="AH51"/>
      <c r="AI51"/>
      <c r="AJ51"/>
    </row>
    <row r="52" spans="1:36" ht="15" hidden="1" customHeight="1">
      <c r="A52"/>
      <c r="B52"/>
      <c r="C52"/>
      <c r="D52"/>
      <c r="E52"/>
      <c r="F52"/>
      <c r="G52"/>
      <c r="H52"/>
      <c r="I52"/>
      <c r="J52"/>
      <c r="K52"/>
      <c r="L52"/>
      <c r="M52"/>
      <c r="N52"/>
      <c r="O52"/>
      <c r="P52"/>
      <c r="Q52"/>
      <c r="R52"/>
      <c r="S52"/>
      <c r="T52"/>
      <c r="U52"/>
      <c r="V52"/>
      <c r="W52"/>
      <c r="X52"/>
      <c r="Y52"/>
      <c r="Z52"/>
      <c r="AA52"/>
      <c r="AB52"/>
      <c r="AC52"/>
      <c r="AD52"/>
      <c r="AE52"/>
      <c r="AF52"/>
      <c r="AG52"/>
      <c r="AH52"/>
      <c r="AI52"/>
      <c r="AJ52"/>
    </row>
    <row r="53" spans="1:36" ht="15" hidden="1" customHeight="1">
      <c r="A53"/>
      <c r="B53"/>
      <c r="C53"/>
      <c r="D53"/>
      <c r="E53"/>
      <c r="F53"/>
      <c r="G53"/>
      <c r="H53"/>
      <c r="I53"/>
      <c r="J53"/>
      <c r="K53"/>
      <c r="L53"/>
      <c r="M53"/>
      <c r="N53"/>
      <c r="O53"/>
      <c r="P53"/>
      <c r="Q53"/>
      <c r="R53"/>
      <c r="S53"/>
      <c r="T53"/>
      <c r="U53"/>
      <c r="V53"/>
      <c r="W53"/>
      <c r="X53"/>
      <c r="Y53"/>
      <c r="Z53"/>
      <c r="AA53"/>
      <c r="AB53"/>
      <c r="AC53"/>
      <c r="AD53"/>
      <c r="AE53"/>
      <c r="AF53"/>
      <c r="AG53"/>
      <c r="AH53"/>
      <c r="AI53"/>
      <c r="AJ53"/>
    </row>
    <row r="54" spans="1:36" ht="15" hidden="1" customHeight="1">
      <c r="A54"/>
      <c r="B54"/>
      <c r="C54"/>
      <c r="D54"/>
      <c r="E54"/>
      <c r="F54"/>
      <c r="G54"/>
      <c r="H54"/>
      <c r="I54"/>
      <c r="J54"/>
      <c r="K54"/>
      <c r="L54"/>
      <c r="M54"/>
      <c r="N54"/>
      <c r="O54"/>
      <c r="P54"/>
      <c r="Q54"/>
      <c r="R54"/>
      <c r="S54"/>
      <c r="T54"/>
      <c r="U54"/>
      <c r="V54"/>
      <c r="W54"/>
      <c r="X54"/>
      <c r="Y54"/>
      <c r="Z54"/>
      <c r="AA54"/>
      <c r="AB54"/>
      <c r="AC54"/>
      <c r="AD54"/>
      <c r="AE54"/>
      <c r="AF54"/>
      <c r="AG54"/>
      <c r="AH54"/>
      <c r="AI54"/>
      <c r="AJ54"/>
    </row>
    <row r="55" spans="1:36" ht="15" hidden="1" customHeight="1">
      <c r="A55"/>
      <c r="B55"/>
      <c r="C55"/>
      <c r="D55"/>
      <c r="E55"/>
      <c r="F55"/>
      <c r="G55"/>
      <c r="H55"/>
      <c r="I55"/>
      <c r="J55"/>
      <c r="K55"/>
      <c r="L55"/>
      <c r="M55"/>
      <c r="N55"/>
      <c r="O55"/>
      <c r="P55"/>
      <c r="Q55"/>
      <c r="R55"/>
      <c r="S55"/>
      <c r="T55"/>
      <c r="U55"/>
      <c r="V55"/>
      <c r="W55"/>
      <c r="X55"/>
      <c r="Y55"/>
      <c r="Z55"/>
      <c r="AA55"/>
      <c r="AB55"/>
      <c r="AC55"/>
      <c r="AD55"/>
      <c r="AE55"/>
      <c r="AF55"/>
      <c r="AG55"/>
      <c r="AH55"/>
      <c r="AI55"/>
      <c r="AJ55"/>
    </row>
    <row r="56" spans="1:36" ht="15" hidden="1" customHeight="1">
      <c r="A56"/>
      <c r="B56"/>
      <c r="C56"/>
      <c r="D56"/>
      <c r="E56"/>
      <c r="F56"/>
      <c r="G56"/>
      <c r="H56"/>
      <c r="I56"/>
      <c r="J56"/>
      <c r="K56"/>
      <c r="L56"/>
      <c r="M56"/>
      <c r="N56"/>
      <c r="O56"/>
      <c r="P56"/>
      <c r="Q56"/>
      <c r="R56"/>
      <c r="S56"/>
      <c r="T56"/>
      <c r="U56"/>
      <c r="V56"/>
      <c r="W56"/>
      <c r="X56"/>
      <c r="Y56"/>
      <c r="Z56"/>
      <c r="AA56"/>
      <c r="AB56"/>
      <c r="AC56"/>
      <c r="AD56"/>
      <c r="AE56"/>
      <c r="AF56"/>
      <c r="AG56"/>
      <c r="AH56"/>
      <c r="AI56"/>
      <c r="AJ56"/>
    </row>
    <row r="57" spans="1:36" ht="15" hidden="1" customHeight="1">
      <c r="A57"/>
      <c r="B57"/>
      <c r="C57"/>
      <c r="D57"/>
      <c r="E57"/>
      <c r="F57"/>
      <c r="G57"/>
      <c r="H57"/>
      <c r="I57"/>
      <c r="J57"/>
      <c r="K57"/>
      <c r="L57"/>
      <c r="M57"/>
      <c r="N57"/>
      <c r="O57"/>
      <c r="P57"/>
      <c r="Q57"/>
      <c r="R57"/>
      <c r="S57"/>
      <c r="T57"/>
      <c r="U57"/>
      <c r="V57"/>
      <c r="W57"/>
      <c r="X57"/>
      <c r="Y57"/>
      <c r="Z57"/>
      <c r="AA57"/>
      <c r="AB57"/>
      <c r="AC57"/>
      <c r="AD57"/>
      <c r="AE57"/>
      <c r="AF57"/>
      <c r="AG57"/>
      <c r="AH57"/>
      <c r="AI57"/>
      <c r="AJ57"/>
    </row>
    <row r="58" spans="1:36" ht="15" hidden="1" customHeight="1">
      <c r="A58"/>
      <c r="B58"/>
      <c r="C58"/>
      <c r="D58"/>
      <c r="E58"/>
      <c r="F58"/>
      <c r="G58"/>
      <c r="H58"/>
      <c r="I58"/>
      <c r="J58"/>
      <c r="K58"/>
      <c r="L58"/>
      <c r="M58"/>
      <c r="N58"/>
      <c r="O58"/>
      <c r="P58"/>
      <c r="Q58"/>
      <c r="R58"/>
      <c r="S58"/>
      <c r="T58"/>
      <c r="U58"/>
      <c r="V58"/>
      <c r="W58"/>
      <c r="X58"/>
      <c r="Y58"/>
      <c r="Z58"/>
      <c r="AA58"/>
      <c r="AB58"/>
      <c r="AC58"/>
      <c r="AD58"/>
      <c r="AE58"/>
      <c r="AF58"/>
      <c r="AG58"/>
      <c r="AH58"/>
      <c r="AI58"/>
      <c r="AJ58"/>
    </row>
    <row r="59" spans="1:36" ht="15" hidden="1" customHeight="1">
      <c r="A59"/>
      <c r="B59"/>
      <c r="C59"/>
      <c r="D59"/>
      <c r="E59"/>
      <c r="F59"/>
      <c r="G59"/>
      <c r="H59"/>
      <c r="I59"/>
      <c r="J59"/>
      <c r="K59"/>
      <c r="L59"/>
      <c r="M59"/>
      <c r="N59"/>
      <c r="O59"/>
      <c r="P59"/>
      <c r="Q59"/>
      <c r="R59"/>
      <c r="S59"/>
      <c r="T59"/>
      <c r="U59"/>
      <c r="V59"/>
      <c r="W59"/>
      <c r="X59"/>
      <c r="Y59"/>
      <c r="Z59"/>
      <c r="AA59"/>
      <c r="AB59"/>
      <c r="AC59"/>
      <c r="AD59"/>
      <c r="AE59"/>
      <c r="AF59"/>
      <c r="AG59"/>
      <c r="AH59"/>
      <c r="AI59"/>
      <c r="AJ59"/>
    </row>
    <row r="60" spans="1:36" ht="15" hidden="1" customHeight="1">
      <c r="A60"/>
      <c r="B60"/>
      <c r="C60"/>
      <c r="D60"/>
      <c r="E60"/>
      <c r="F60"/>
      <c r="G60"/>
      <c r="H60"/>
      <c r="I60"/>
      <c r="J60"/>
      <c r="K60"/>
      <c r="L60"/>
      <c r="M60"/>
      <c r="N60"/>
      <c r="O60"/>
      <c r="P60"/>
      <c r="Q60"/>
      <c r="R60"/>
      <c r="S60"/>
      <c r="T60"/>
      <c r="U60"/>
      <c r="V60"/>
      <c r="W60"/>
      <c r="X60"/>
      <c r="Y60"/>
      <c r="Z60"/>
      <c r="AA60"/>
      <c r="AB60"/>
      <c r="AC60"/>
      <c r="AD60"/>
      <c r="AE60"/>
      <c r="AF60"/>
      <c r="AG60"/>
      <c r="AH60"/>
      <c r="AI60"/>
      <c r="AJ60"/>
    </row>
    <row r="61" spans="1:36" ht="15" hidden="1" customHeight="1">
      <c r="A61"/>
      <c r="B61"/>
      <c r="C61"/>
      <c r="D61"/>
      <c r="E61"/>
      <c r="F61"/>
      <c r="G61"/>
      <c r="H61"/>
      <c r="I61"/>
      <c r="J61"/>
      <c r="K61"/>
      <c r="L61"/>
      <c r="M61"/>
      <c r="N61"/>
      <c r="O61"/>
      <c r="P61"/>
      <c r="Q61"/>
      <c r="R61"/>
      <c r="S61"/>
      <c r="T61"/>
      <c r="U61"/>
      <c r="V61"/>
      <c r="W61"/>
      <c r="X61"/>
      <c r="Y61"/>
      <c r="Z61"/>
      <c r="AA61"/>
      <c r="AB61"/>
      <c r="AC61"/>
      <c r="AD61"/>
      <c r="AE61"/>
      <c r="AF61"/>
      <c r="AG61"/>
      <c r="AH61"/>
      <c r="AI61"/>
      <c r="AJ61"/>
    </row>
    <row r="62" spans="1:36" ht="15" hidden="1" customHeight="1">
      <c r="A62"/>
      <c r="B62"/>
      <c r="C62"/>
      <c r="D62"/>
      <c r="E62"/>
      <c r="F62"/>
      <c r="G62"/>
      <c r="H62"/>
      <c r="I62"/>
      <c r="J62"/>
      <c r="K62"/>
      <c r="L62"/>
      <c r="M62"/>
      <c r="N62"/>
      <c r="O62"/>
      <c r="P62"/>
      <c r="Q62"/>
      <c r="R62"/>
      <c r="S62"/>
      <c r="T62"/>
      <c r="U62"/>
      <c r="V62"/>
      <c r="W62"/>
      <c r="X62"/>
      <c r="Y62"/>
      <c r="Z62"/>
      <c r="AA62"/>
      <c r="AB62"/>
      <c r="AC62"/>
      <c r="AD62"/>
      <c r="AE62"/>
      <c r="AF62"/>
      <c r="AG62"/>
      <c r="AH62"/>
      <c r="AI62"/>
      <c r="AJ62"/>
    </row>
    <row r="63" spans="1:36" ht="15" hidden="1" customHeight="1">
      <c r="A63"/>
      <c r="B63"/>
      <c r="C63"/>
      <c r="D63"/>
      <c r="E63"/>
      <c r="F63"/>
      <c r="G63"/>
      <c r="H63"/>
      <c r="I63"/>
      <c r="J63"/>
      <c r="K63"/>
      <c r="L63"/>
      <c r="M63"/>
      <c r="N63"/>
      <c r="O63"/>
      <c r="P63"/>
      <c r="Q63"/>
      <c r="R63"/>
      <c r="S63"/>
      <c r="T63"/>
      <c r="U63"/>
      <c r="V63"/>
      <c r="W63"/>
      <c r="X63"/>
      <c r="Y63"/>
      <c r="Z63"/>
      <c r="AA63"/>
      <c r="AB63"/>
      <c r="AC63"/>
      <c r="AD63"/>
      <c r="AE63"/>
      <c r="AF63"/>
      <c r="AG63"/>
      <c r="AH63"/>
      <c r="AI63"/>
      <c r="AJ63"/>
    </row>
    <row r="64" spans="1:36" ht="15" hidden="1" customHeight="1">
      <c r="A64"/>
      <c r="B64"/>
      <c r="C64"/>
      <c r="D64"/>
      <c r="E64"/>
      <c r="F64"/>
      <c r="G64"/>
      <c r="H64"/>
      <c r="I64"/>
      <c r="J64"/>
      <c r="K64"/>
      <c r="L64"/>
      <c r="M64"/>
      <c r="N64"/>
      <c r="O64"/>
      <c r="P64"/>
      <c r="Q64"/>
      <c r="R64"/>
      <c r="S64"/>
      <c r="T64"/>
      <c r="U64"/>
      <c r="V64"/>
      <c r="W64"/>
      <c r="X64"/>
      <c r="Y64"/>
      <c r="Z64"/>
      <c r="AA64"/>
      <c r="AB64"/>
      <c r="AC64"/>
      <c r="AD64"/>
      <c r="AE64"/>
      <c r="AF64"/>
      <c r="AG64"/>
      <c r="AH64"/>
      <c r="AI64"/>
      <c r="AJ64"/>
    </row>
    <row r="65" spans="1:36" ht="15" hidden="1" customHeight="1">
      <c r="A65"/>
      <c r="B65"/>
      <c r="C65"/>
      <c r="D65"/>
      <c r="E65"/>
      <c r="F65"/>
      <c r="G65"/>
      <c r="H65"/>
      <c r="I65"/>
      <c r="J65"/>
      <c r="K65"/>
      <c r="L65"/>
      <c r="M65"/>
      <c r="N65"/>
      <c r="O65"/>
      <c r="P65"/>
      <c r="Q65"/>
      <c r="R65"/>
      <c r="S65"/>
      <c r="T65"/>
      <c r="U65"/>
      <c r="V65"/>
      <c r="W65"/>
      <c r="X65"/>
      <c r="Y65"/>
      <c r="Z65"/>
      <c r="AA65"/>
      <c r="AB65"/>
      <c r="AC65"/>
      <c r="AD65"/>
      <c r="AE65"/>
      <c r="AF65"/>
      <c r="AG65"/>
      <c r="AH65"/>
      <c r="AI65"/>
      <c r="AJ65"/>
    </row>
    <row r="66" spans="1:36" ht="15" hidden="1" customHeight="1">
      <c r="A66"/>
      <c r="B66"/>
      <c r="C66"/>
      <c r="D66"/>
      <c r="E66"/>
      <c r="F66"/>
      <c r="G66"/>
      <c r="H66"/>
      <c r="I66"/>
      <c r="J66"/>
      <c r="K66"/>
      <c r="L66"/>
      <c r="M66"/>
      <c r="N66"/>
      <c r="O66"/>
      <c r="P66"/>
      <c r="Q66"/>
      <c r="R66"/>
      <c r="S66"/>
      <c r="T66"/>
      <c r="U66"/>
      <c r="V66"/>
      <c r="W66"/>
      <c r="X66"/>
      <c r="Y66"/>
      <c r="Z66"/>
      <c r="AA66"/>
      <c r="AB66"/>
      <c r="AC66"/>
      <c r="AD66"/>
      <c r="AE66"/>
      <c r="AF66"/>
      <c r="AG66"/>
      <c r="AH66"/>
      <c r="AI66"/>
      <c r="AJ66"/>
    </row>
    <row r="67" spans="1:36" ht="15" hidden="1" customHeight="1">
      <c r="A67"/>
      <c r="B67"/>
      <c r="C67"/>
      <c r="D67"/>
      <c r="E67"/>
      <c r="F67"/>
      <c r="G67"/>
      <c r="H67"/>
      <c r="I67"/>
      <c r="J67"/>
      <c r="K67"/>
      <c r="L67"/>
      <c r="M67"/>
      <c r="N67"/>
      <c r="O67"/>
      <c r="P67"/>
      <c r="Q67"/>
      <c r="R67"/>
      <c r="S67"/>
      <c r="T67"/>
      <c r="U67"/>
      <c r="V67"/>
      <c r="W67"/>
      <c r="X67"/>
      <c r="Y67"/>
      <c r="Z67"/>
      <c r="AA67"/>
      <c r="AB67"/>
      <c r="AC67"/>
      <c r="AD67"/>
      <c r="AE67"/>
      <c r="AF67"/>
      <c r="AG67"/>
      <c r="AH67"/>
      <c r="AI67"/>
      <c r="AJ67"/>
    </row>
    <row r="68" spans="1:36" ht="15" hidden="1" customHeight="1">
      <c r="A68"/>
      <c r="B68"/>
      <c r="C68"/>
      <c r="D68"/>
      <c r="E68"/>
      <c r="F68"/>
      <c r="G68"/>
      <c r="H68"/>
      <c r="I68"/>
      <c r="J68"/>
      <c r="K68"/>
      <c r="L68"/>
      <c r="M68"/>
      <c r="N68"/>
      <c r="O68"/>
      <c r="P68"/>
      <c r="Q68"/>
      <c r="R68"/>
      <c r="S68"/>
      <c r="T68"/>
      <c r="U68"/>
      <c r="V68"/>
      <c r="W68"/>
      <c r="X68"/>
      <c r="Y68"/>
      <c r="Z68"/>
      <c r="AA68"/>
      <c r="AB68"/>
      <c r="AC68"/>
      <c r="AD68"/>
      <c r="AE68"/>
      <c r="AF68"/>
      <c r="AG68"/>
      <c r="AH68"/>
      <c r="AI68"/>
      <c r="AJ68"/>
    </row>
    <row r="69" spans="1:36" ht="15" hidden="1" customHeight="1">
      <c r="A69"/>
      <c r="B69"/>
      <c r="C69"/>
      <c r="D69"/>
      <c r="E69"/>
      <c r="F69"/>
      <c r="G69"/>
      <c r="H69"/>
      <c r="I69"/>
      <c r="J69"/>
      <c r="K69"/>
      <c r="L69"/>
      <c r="M69"/>
      <c r="N69"/>
      <c r="O69"/>
      <c r="P69"/>
      <c r="Q69"/>
      <c r="R69"/>
      <c r="S69"/>
      <c r="T69"/>
      <c r="U69"/>
      <c r="V69"/>
      <c r="W69"/>
      <c r="X69"/>
      <c r="Y69"/>
      <c r="Z69"/>
      <c r="AA69"/>
      <c r="AB69"/>
      <c r="AC69"/>
      <c r="AD69"/>
      <c r="AE69"/>
      <c r="AF69"/>
      <c r="AG69"/>
      <c r="AH69"/>
      <c r="AI69"/>
      <c r="AJ69"/>
    </row>
    <row r="70" spans="1:36" ht="15" hidden="1" customHeight="1">
      <c r="A70"/>
      <c r="B70"/>
      <c r="C70"/>
      <c r="D70"/>
      <c r="E70"/>
      <c r="F70"/>
      <c r="G70"/>
      <c r="H70"/>
      <c r="I70"/>
      <c r="J70"/>
      <c r="K70"/>
      <c r="L70"/>
      <c r="M70"/>
      <c r="N70"/>
      <c r="O70"/>
      <c r="P70"/>
      <c r="Q70"/>
      <c r="R70"/>
      <c r="S70"/>
      <c r="T70"/>
      <c r="U70"/>
      <c r="V70"/>
      <c r="W70"/>
      <c r="X70"/>
      <c r="Y70"/>
      <c r="Z70"/>
      <c r="AA70"/>
      <c r="AB70"/>
      <c r="AC70"/>
      <c r="AD70"/>
      <c r="AE70"/>
      <c r="AF70"/>
      <c r="AG70"/>
      <c r="AH70"/>
      <c r="AI70"/>
      <c r="AJ70"/>
    </row>
  </sheetData>
  <mergeCells count="7">
    <mergeCell ref="AJ10:AJ11"/>
    <mergeCell ref="AH10:AH11"/>
    <mergeCell ref="I10:N10"/>
    <mergeCell ref="P10:U10"/>
    <mergeCell ref="C33:F37"/>
    <mergeCell ref="W10:AB10"/>
    <mergeCell ref="H10:H11"/>
  </mergeCells>
  <conditionalFormatting sqref="H15:H20">
    <cfRule type="cellIs" dxfId="63" priority="17" stopIfTrue="1" operator="greaterThan">
      <formula>0</formula>
    </cfRule>
    <cfRule type="cellIs" dxfId="62" priority="18" stopIfTrue="1" operator="lessThan">
      <formula>1</formula>
    </cfRule>
  </conditionalFormatting>
  <conditionalFormatting sqref="H3">
    <cfRule type="cellIs" dxfId="61" priority="9" stopIfTrue="1" operator="greaterThan">
      <formula>0</formula>
    </cfRule>
    <cfRule type="cellIs" dxfId="60" priority="10" stopIfTrue="1" operator="lessThan">
      <formula>1</formula>
    </cfRule>
  </conditionalFormatting>
  <conditionalFormatting sqref="H24:H30">
    <cfRule type="cellIs" dxfId="59" priority="1" stopIfTrue="1" operator="greaterThan">
      <formula>0</formula>
    </cfRule>
    <cfRule type="cellIs" dxfId="58" priority="2" stopIfTrue="1" operator="lessThan">
      <formula>1</formula>
    </cfRule>
  </conditionalFormatting>
  <dataValidations disablePrompts="1" count="1">
    <dataValidation type="list" allowBlank="1" showInputMessage="1" showErrorMessage="1" sqref="N24:N30 U15:U20 U24:U30 N15:N20 AB15:AB20 AB24:AB30" xr:uid="{92A219B0-89D3-4DB2-915C-7A495C5070F4}">
      <formula1>Confidence_grade</formula1>
    </dataValidation>
  </dataValidations>
  <pageMargins left="0.23622047244094491" right="0.23622047244094491" top="0.74803149606299213" bottom="0.74803149606299213" header="0.31496062992125984" footer="0.31496062992125984"/>
  <pageSetup paperSize="9" scale="59" fitToWidth="3" orientation="landscape" r:id="rId1"/>
  <headerFooter>
    <oddHeader>&amp;LDepartment of Internal Affairs - Three Waters Reform Programme - Request for Information Template Workbook I</oddHeader>
    <oddFooter>&amp;LPage &amp;P</odd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ADF876-358E-4017-9CA2-5236ED95BCCD}">
  <sheetPr>
    <tabColor rgb="FF55EBF7"/>
    <pageSetUpPr fitToPage="1"/>
  </sheetPr>
  <dimension ref="A1:XEU88"/>
  <sheetViews>
    <sheetView showGridLines="0" zoomScale="80" zoomScaleNormal="80" workbookViewId="0">
      <pane xSplit="13" ySplit="12" topLeftCell="AA13" activePane="bottomRight" state="frozen"/>
      <selection pane="topRight"/>
      <selection pane="bottomLeft"/>
      <selection pane="bottomRight"/>
    </sheetView>
  </sheetViews>
  <sheetFormatPr defaultColWidth="0" defaultRowHeight="0" customHeight="1" zeroHeight="1"/>
  <cols>
    <col min="1" max="1" width="2.453125" style="31" customWidth="1"/>
    <col min="2" max="2" width="6.453125" style="31" customWidth="1"/>
    <col min="3" max="3" width="16.453125" style="31" customWidth="1"/>
    <col min="4" max="4" width="56.54296875" style="31" customWidth="1"/>
    <col min="5" max="5" width="9.453125" style="31" customWidth="1"/>
    <col min="6" max="6" width="8.54296875" style="31" customWidth="1"/>
    <col min="7" max="7" width="8.54296875" style="33" customWidth="1"/>
    <col min="8" max="8" width="19" style="66" bestFit="1" customWidth="1"/>
    <col min="9" max="9" width="13.54296875" style="31" customWidth="1"/>
    <col min="10" max="11" width="5.54296875" style="31" customWidth="1"/>
    <col min="12" max="12" width="13.54296875" style="31" customWidth="1"/>
    <col min="13" max="14" width="5.54296875" style="31" customWidth="1"/>
    <col min="15" max="15" width="13.54296875" style="31" customWidth="1"/>
    <col min="16" max="16" width="5.54296875" style="31" customWidth="1"/>
    <col min="17" max="17" width="5.54296875" style="33" customWidth="1"/>
    <col min="18" max="18" width="16.54296875" style="31" customWidth="1"/>
    <col min="19" max="19" width="16.54296875" style="33" customWidth="1"/>
    <col min="20" max="26" width="16.54296875" style="31" customWidth="1"/>
    <col min="27" max="27" width="16.54296875" style="418" customWidth="1"/>
    <col min="28" max="30" width="5.54296875" style="31" customWidth="1"/>
    <col min="31" max="31" width="15.453125" style="31" customWidth="1"/>
    <col min="32" max="32" width="5.54296875" style="31" customWidth="1"/>
    <col min="33" max="33" width="49.453125" style="31" customWidth="1"/>
    <col min="34" max="35" width="5.54296875" hidden="1"/>
    <col min="36" max="16354" width="9.453125" hidden="1"/>
    <col min="16376" max="16384" width="9.453125" hidden="1"/>
  </cols>
  <sheetData>
    <row r="1" spans="1:33" ht="28.4" customHeight="1">
      <c r="A1" s="34"/>
      <c r="B1" s="35" t="str">
        <f>'Key information'!$B$6</f>
        <v>Three Waters Reform Programme: Request for Information Workbook I</v>
      </c>
      <c r="C1" s="36"/>
      <c r="D1" s="36"/>
      <c r="E1" s="36"/>
      <c r="F1" s="36"/>
      <c r="G1" s="36"/>
      <c r="H1" s="67"/>
      <c r="I1" s="36"/>
      <c r="J1" s="36"/>
      <c r="K1" s="36"/>
      <c r="L1" s="36"/>
      <c r="M1" s="36"/>
      <c r="N1" s="36"/>
      <c r="O1" s="36"/>
      <c r="P1" s="36"/>
      <c r="Q1" s="36"/>
      <c r="R1" s="36"/>
      <c r="S1" s="36"/>
      <c r="T1" s="36"/>
      <c r="U1" s="36"/>
      <c r="V1" s="36"/>
      <c r="W1" s="36"/>
      <c r="X1" s="36"/>
      <c r="Y1" s="36"/>
      <c r="Z1" s="36"/>
      <c r="AA1" s="531"/>
      <c r="AB1" s="36"/>
      <c r="AC1" s="36"/>
      <c r="AD1" s="36"/>
      <c r="AE1" s="36"/>
      <c r="AF1" s="36"/>
      <c r="AG1" s="162"/>
    </row>
    <row r="2" spans="1:33" ht="20">
      <c r="B2" s="37"/>
      <c r="C2" s="163"/>
      <c r="D2" s="116"/>
      <c r="E2" s="116"/>
      <c r="F2" s="116"/>
      <c r="G2" s="116"/>
      <c r="H2" s="116"/>
      <c r="I2" s="116"/>
      <c r="J2" s="116"/>
      <c r="K2" s="116"/>
      <c r="L2" s="116"/>
      <c r="M2" s="116"/>
      <c r="N2" s="116"/>
      <c r="O2" s="116"/>
      <c r="P2" s="116"/>
      <c r="Q2" s="116"/>
      <c r="R2" s="116"/>
      <c r="S2" s="116"/>
      <c r="T2" s="116"/>
      <c r="U2" s="116"/>
      <c r="V2" s="116"/>
      <c r="W2" s="116"/>
      <c r="X2" s="116"/>
      <c r="Y2" s="116"/>
      <c r="Z2" s="116"/>
      <c r="AA2" s="420"/>
      <c r="AB2" s="116"/>
      <c r="AC2" s="116"/>
      <c r="AD2" s="116"/>
      <c r="AE2" s="116"/>
      <c r="AF2" s="116"/>
      <c r="AG2" s="164"/>
    </row>
    <row r="3" spans="1:33" ht="14.5">
      <c r="A3" s="39"/>
      <c r="B3" s="320" t="s">
        <v>495</v>
      </c>
      <c r="C3" s="166"/>
      <c r="D3" s="321">
        <f>'Key information'!$E$8</f>
        <v>0</v>
      </c>
      <c r="E3" s="166"/>
      <c r="F3" s="118"/>
      <c r="G3" s="338" t="s">
        <v>100</v>
      </c>
      <c r="H3" s="356">
        <f>SUM(H16:H77)</f>
        <v>46</v>
      </c>
      <c r="I3" s="118"/>
      <c r="J3" s="118"/>
      <c r="K3" s="118"/>
      <c r="L3" s="118"/>
      <c r="M3" s="118"/>
      <c r="N3" s="118"/>
      <c r="O3" s="61"/>
      <c r="P3" s="189"/>
      <c r="Q3" s="60"/>
      <c r="R3" s="189"/>
      <c r="S3" s="60"/>
      <c r="T3" s="357"/>
      <c r="U3" s="166"/>
      <c r="V3" s="166"/>
      <c r="W3" s="166"/>
      <c r="X3" s="166"/>
      <c r="Y3" s="166"/>
      <c r="Z3" s="166"/>
      <c r="AA3" s="381"/>
      <c r="AB3" s="166"/>
      <c r="AC3" s="166"/>
      <c r="AD3" s="166"/>
      <c r="AE3" s="166"/>
      <c r="AF3" s="166"/>
      <c r="AG3" s="167"/>
    </row>
    <row r="4" spans="1:33" ht="14.5">
      <c r="B4" s="448" t="s">
        <v>507</v>
      </c>
      <c r="C4" s="190"/>
      <c r="D4" s="191"/>
      <c r="E4" s="192"/>
      <c r="F4" s="192"/>
      <c r="G4" s="192"/>
      <c r="H4" s="192"/>
      <c r="I4" s="192"/>
      <c r="J4" s="192"/>
      <c r="K4" s="192"/>
      <c r="L4" s="192"/>
      <c r="M4" s="192"/>
      <c r="N4" s="192"/>
      <c r="O4" s="43"/>
      <c r="P4" s="43"/>
      <c r="Q4" s="42"/>
      <c r="R4" s="43"/>
      <c r="S4" s="43"/>
      <c r="T4" s="42"/>
      <c r="U4" s="42"/>
      <c r="V4" s="42"/>
      <c r="W4" s="42"/>
      <c r="X4" s="42"/>
      <c r="Y4" s="42"/>
      <c r="Z4" s="42"/>
      <c r="AA4" s="42"/>
      <c r="AB4" s="42"/>
      <c r="AC4" s="42"/>
      <c r="AD4" s="42"/>
      <c r="AE4" s="42"/>
      <c r="AF4" s="42"/>
      <c r="AG4" s="168"/>
    </row>
    <row r="5" spans="1:33" ht="14.5">
      <c r="C5" s="32"/>
      <c r="H5" s="33"/>
      <c r="T5" s="33"/>
      <c r="U5" s="33"/>
    </row>
    <row r="6" spans="1:33" ht="15" thickBot="1">
      <c r="B6" s="44"/>
      <c r="C6" s="45"/>
      <c r="D6" s="46"/>
      <c r="E6" s="46"/>
      <c r="F6" s="46"/>
      <c r="G6" s="46"/>
      <c r="H6" s="46"/>
      <c r="I6" s="46"/>
      <c r="J6" s="46"/>
      <c r="K6" s="46"/>
      <c r="L6" s="46"/>
      <c r="M6" s="46"/>
      <c r="N6" s="46"/>
      <c r="O6" s="46"/>
      <c r="P6" s="46"/>
      <c r="Q6" s="47"/>
      <c r="R6" s="46"/>
      <c r="S6" s="46"/>
      <c r="T6" s="47"/>
      <c r="U6" s="46"/>
      <c r="V6" s="46"/>
      <c r="W6" s="46"/>
      <c r="X6" s="46"/>
      <c r="Y6" s="46"/>
      <c r="Z6" s="46"/>
      <c r="AA6" s="423"/>
      <c r="AB6" s="46"/>
      <c r="AC6" s="46"/>
      <c r="AD6" s="46"/>
      <c r="AE6" s="46"/>
      <c r="AF6" s="46"/>
      <c r="AG6" s="131"/>
    </row>
    <row r="7" spans="1:33" ht="14.5">
      <c r="B7" s="48"/>
      <c r="C7" s="86" t="s">
        <v>722</v>
      </c>
      <c r="D7" s="87"/>
      <c r="G7" s="60"/>
      <c r="H7" s="61"/>
      <c r="I7" s="61"/>
      <c r="J7" s="61"/>
      <c r="K7" s="61"/>
      <c r="L7" s="61"/>
      <c r="M7" s="61"/>
      <c r="N7" s="61"/>
      <c r="O7" s="61"/>
      <c r="P7" s="61"/>
      <c r="Q7" s="60"/>
      <c r="R7" s="61"/>
      <c r="S7" s="60"/>
      <c r="T7" s="60"/>
      <c r="U7" s="61"/>
      <c r="V7" s="61"/>
      <c r="W7" s="61"/>
      <c r="X7" s="61"/>
      <c r="Y7" s="61"/>
      <c r="Z7" s="61"/>
      <c r="AB7" s="61"/>
      <c r="AC7" s="61"/>
      <c r="AD7" s="61"/>
      <c r="AE7" s="61"/>
      <c r="AF7" s="61"/>
      <c r="AG7" s="117"/>
    </row>
    <row r="8" spans="1:33" ht="15" thickBot="1">
      <c r="B8" s="48"/>
      <c r="C8" s="462" t="s">
        <v>549</v>
      </c>
      <c r="D8" s="89"/>
      <c r="G8" s="60"/>
      <c r="H8" s="61"/>
      <c r="I8" s="61"/>
      <c r="J8" s="61"/>
      <c r="K8" s="61"/>
      <c r="L8" s="61"/>
      <c r="M8" s="61"/>
      <c r="N8" s="61"/>
      <c r="O8" s="61"/>
      <c r="P8" s="61"/>
      <c r="Q8" s="60"/>
      <c r="R8" s="61"/>
      <c r="S8" s="60"/>
      <c r="T8" s="166"/>
      <c r="U8" s="61"/>
      <c r="V8" s="61"/>
      <c r="W8" s="61"/>
      <c r="X8" s="61"/>
      <c r="Y8" s="61"/>
      <c r="Z8" s="61"/>
      <c r="AB8" s="61"/>
      <c r="AC8" s="61"/>
      <c r="AD8" s="61"/>
      <c r="AE8" s="61"/>
      <c r="AF8" s="61"/>
      <c r="AG8" s="117"/>
    </row>
    <row r="9" spans="1:33" ht="17.5" thickBot="1">
      <c r="B9" s="48"/>
      <c r="C9" s="61"/>
      <c r="D9" s="61"/>
      <c r="E9" s="61"/>
      <c r="F9" s="61"/>
      <c r="G9" s="60"/>
      <c r="H9" s="61"/>
      <c r="I9" s="61"/>
      <c r="J9" s="61"/>
      <c r="K9" s="61"/>
      <c r="L9" s="61"/>
      <c r="M9" s="61"/>
      <c r="N9" s="61"/>
      <c r="O9" s="61"/>
      <c r="P9" s="61"/>
      <c r="Q9" s="60"/>
      <c r="R9" s="61"/>
      <c r="S9" s="60"/>
      <c r="T9" s="118"/>
      <c r="U9" s="61"/>
      <c r="V9" s="61"/>
      <c r="W9" s="61"/>
      <c r="X9" s="61"/>
      <c r="Y9" s="61"/>
      <c r="Z9" s="61"/>
      <c r="AB9" s="61"/>
      <c r="AC9" s="334" t="s">
        <v>836</v>
      </c>
      <c r="AD9" s="61"/>
      <c r="AE9" s="61"/>
      <c r="AF9" s="61"/>
      <c r="AG9" s="117"/>
    </row>
    <row r="10" spans="1:33" ht="21" customHeight="1">
      <c r="B10" s="48"/>
      <c r="C10" s="86" t="s">
        <v>101</v>
      </c>
      <c r="D10" s="95" t="s">
        <v>32</v>
      </c>
      <c r="E10" s="95" t="s">
        <v>102</v>
      </c>
      <c r="F10" s="91" t="s">
        <v>103</v>
      </c>
      <c r="H10" s="602" t="s">
        <v>104</v>
      </c>
      <c r="I10" s="605">
        <v>43646</v>
      </c>
      <c r="J10" s="606"/>
      <c r="L10" s="605">
        <v>44012</v>
      </c>
      <c r="M10" s="606"/>
      <c r="O10" s="594" t="s">
        <v>8</v>
      </c>
      <c r="P10" s="595"/>
      <c r="Q10" s="31"/>
      <c r="R10" s="567" t="s">
        <v>132</v>
      </c>
      <c r="S10" s="567" t="s">
        <v>118</v>
      </c>
      <c r="T10" s="567" t="s">
        <v>119</v>
      </c>
      <c r="U10" s="567" t="s">
        <v>120</v>
      </c>
      <c r="V10" s="567" t="s">
        <v>121</v>
      </c>
      <c r="W10" s="567" t="s">
        <v>122</v>
      </c>
      <c r="X10" s="567" t="s">
        <v>123</v>
      </c>
      <c r="Y10" s="567" t="s">
        <v>124</v>
      </c>
      <c r="Z10" s="567" t="s">
        <v>125</v>
      </c>
      <c r="AA10" s="567" t="s">
        <v>835</v>
      </c>
      <c r="AC10" s="576" t="s">
        <v>112</v>
      </c>
      <c r="AD10" s="33"/>
      <c r="AE10" s="570" t="s">
        <v>105</v>
      </c>
      <c r="AF10" s="49"/>
      <c r="AG10" s="573" t="s">
        <v>106</v>
      </c>
    </row>
    <row r="11" spans="1:33" ht="14.5">
      <c r="B11" s="48"/>
      <c r="C11" s="126" t="s">
        <v>107</v>
      </c>
      <c r="D11" s="94"/>
      <c r="E11" s="94"/>
      <c r="F11" s="92" t="s">
        <v>108</v>
      </c>
      <c r="H11" s="603"/>
      <c r="I11" s="607"/>
      <c r="J11" s="608"/>
      <c r="L11" s="607"/>
      <c r="M11" s="608"/>
      <c r="O11" s="596"/>
      <c r="P11" s="597"/>
      <c r="Q11" s="31"/>
      <c r="R11" s="568"/>
      <c r="S11" s="568"/>
      <c r="T11" s="568"/>
      <c r="U11" s="568"/>
      <c r="V11" s="568"/>
      <c r="W11" s="568"/>
      <c r="X11" s="568"/>
      <c r="Y11" s="568"/>
      <c r="Z11" s="568"/>
      <c r="AA11" s="568"/>
      <c r="AC11" s="577"/>
      <c r="AD11" s="33"/>
      <c r="AE11" s="571"/>
      <c r="AF11" s="49"/>
      <c r="AG11" s="574"/>
    </row>
    <row r="12" spans="1:33" ht="15" thickBot="1">
      <c r="B12" s="48"/>
      <c r="C12" s="88"/>
      <c r="D12" s="96"/>
      <c r="E12" s="96"/>
      <c r="F12" s="93"/>
      <c r="H12" s="604"/>
      <c r="I12" s="98"/>
      <c r="J12" s="375" t="s">
        <v>112</v>
      </c>
      <c r="L12" s="98"/>
      <c r="M12" s="375" t="s">
        <v>112</v>
      </c>
      <c r="O12" s="98"/>
      <c r="P12" s="375" t="s">
        <v>112</v>
      </c>
      <c r="Q12" s="31"/>
      <c r="R12" s="569"/>
      <c r="S12" s="569"/>
      <c r="T12" s="569"/>
      <c r="U12" s="569"/>
      <c r="V12" s="569"/>
      <c r="W12" s="569"/>
      <c r="X12" s="569"/>
      <c r="Y12" s="569"/>
      <c r="Z12" s="569"/>
      <c r="AA12" s="569"/>
      <c r="AC12" s="578"/>
      <c r="AD12" s="33"/>
      <c r="AE12" s="572"/>
      <c r="AF12" s="50"/>
      <c r="AG12" s="575"/>
    </row>
    <row r="13" spans="1:33" ht="14.5">
      <c r="B13" s="48"/>
      <c r="C13" s="61"/>
      <c r="D13" s="61"/>
      <c r="E13" s="61"/>
      <c r="F13" s="61"/>
      <c r="G13" s="60"/>
      <c r="H13" s="61"/>
      <c r="I13" s="61"/>
      <c r="J13" s="61"/>
      <c r="K13" s="61"/>
      <c r="L13" s="61"/>
      <c r="M13" s="61"/>
      <c r="N13" s="61"/>
      <c r="O13" s="61"/>
      <c r="P13" s="61"/>
      <c r="Q13" s="60"/>
      <c r="R13" s="61"/>
      <c r="S13" s="60"/>
      <c r="T13" s="61"/>
      <c r="U13" s="61"/>
      <c r="V13" s="61"/>
      <c r="W13" s="61"/>
      <c r="X13" s="61"/>
      <c r="Y13" s="61"/>
      <c r="Z13" s="61"/>
      <c r="AB13" s="61"/>
      <c r="AC13" s="61"/>
      <c r="AD13" s="61"/>
      <c r="AE13" s="61"/>
      <c r="AF13" s="61"/>
      <c r="AG13" s="117"/>
    </row>
    <row r="14" spans="1:33" ht="14.5">
      <c r="A14" s="33"/>
      <c r="B14" s="58"/>
      <c r="C14" s="60"/>
      <c r="D14" s="60"/>
      <c r="E14" s="60"/>
      <c r="F14" s="60"/>
      <c r="G14" s="60"/>
      <c r="H14" s="60"/>
      <c r="I14" s="60"/>
      <c r="J14" s="60"/>
      <c r="K14" s="60"/>
      <c r="L14" s="60"/>
      <c r="M14" s="60"/>
      <c r="N14" s="60"/>
      <c r="O14" s="60"/>
      <c r="P14" s="60"/>
      <c r="Q14" s="60"/>
      <c r="R14" s="61"/>
      <c r="S14" s="60"/>
      <c r="T14" s="61"/>
      <c r="U14" s="61"/>
      <c r="V14" s="61"/>
      <c r="W14" s="61"/>
      <c r="X14" s="61"/>
      <c r="Y14" s="61"/>
      <c r="Z14" s="61"/>
      <c r="AB14" s="61"/>
      <c r="AC14" s="61"/>
      <c r="AD14" s="61"/>
      <c r="AE14" s="60"/>
      <c r="AF14" s="60"/>
      <c r="AG14" s="169"/>
    </row>
    <row r="15" spans="1:33" ht="16">
      <c r="B15" s="48"/>
      <c r="C15" s="53"/>
      <c r="D15" s="408" t="s">
        <v>404</v>
      </c>
      <c r="E15" s="54"/>
      <c r="F15" s="54"/>
      <c r="G15" s="60"/>
      <c r="H15" s="60"/>
      <c r="I15" s="60"/>
      <c r="J15" s="60"/>
      <c r="K15" s="60"/>
      <c r="L15" s="60"/>
      <c r="M15" s="170"/>
      <c r="N15" s="170"/>
      <c r="O15" s="170"/>
      <c r="P15" s="170"/>
      <c r="Q15" s="60"/>
      <c r="R15" s="61"/>
      <c r="S15" s="60"/>
      <c r="T15" s="61"/>
      <c r="U15" s="61"/>
      <c r="V15" s="61"/>
      <c r="W15" s="61"/>
      <c r="X15" s="61"/>
      <c r="Y15" s="61"/>
      <c r="Z15" s="90"/>
      <c r="AA15" s="90"/>
      <c r="AC15" s="61"/>
      <c r="AD15" s="61"/>
      <c r="AE15" s="60"/>
      <c r="AF15" s="60"/>
      <c r="AG15" s="169"/>
    </row>
    <row r="16" spans="1:33" ht="14.5">
      <c r="B16" s="119">
        <f>IF(C16="","",COUNTIF($C$16:C16,"&lt;&gt;""")-COUNTBLANK($C$16:C16))</f>
        <v>1</v>
      </c>
      <c r="C16" s="53" t="s">
        <v>405</v>
      </c>
      <c r="D16" s="101" t="s">
        <v>821</v>
      </c>
      <c r="E16" s="109" t="s">
        <v>128</v>
      </c>
      <c r="F16" s="54" t="s">
        <v>109</v>
      </c>
      <c r="G16" s="60"/>
      <c r="H16" s="324">
        <f>IF(AND(I16&lt;&gt;"",J16&lt;&gt;"",L16&lt;&gt;"",M16&lt;&gt;"",O16&lt;&gt;"",P16&lt;&gt;"",AG16&lt;&gt;"",R16&lt;&gt;"",S16&lt;&gt;"",T16&lt;&gt;"",U16&lt;&gt;"",V16&lt;&gt;"",W16&lt;&gt;"",X16&lt;&gt;"",Y16&lt;&gt;"",Z16&lt;&gt;"",AA16&lt;&gt;"",AC16&lt;&gt;""),0,1)</f>
        <v>1</v>
      </c>
      <c r="I16" s="114"/>
      <c r="J16" s="113"/>
      <c r="K16" s="171"/>
      <c r="L16" s="114"/>
      <c r="M16" s="113"/>
      <c r="N16" s="171"/>
      <c r="O16" s="114"/>
      <c r="P16" s="113"/>
      <c r="Q16" s="171"/>
      <c r="R16" s="114"/>
      <c r="S16" s="114"/>
      <c r="T16" s="114"/>
      <c r="U16" s="114"/>
      <c r="V16" s="114"/>
      <c r="W16" s="114"/>
      <c r="X16" s="114"/>
      <c r="Y16" s="114"/>
      <c r="Z16" s="114"/>
      <c r="AA16" s="435"/>
      <c r="AC16" s="113"/>
      <c r="AD16" s="171"/>
      <c r="AE16" s="380"/>
      <c r="AF16" s="60"/>
      <c r="AG16" s="127"/>
    </row>
    <row r="17" spans="2:33" ht="14.5">
      <c r="B17" s="119">
        <f>IF(C17="","",COUNTIF($C$16:C17,"&lt;&gt;""")-COUNTBLANK($C$16:C17))</f>
        <v>2</v>
      </c>
      <c r="C17" s="53" t="s">
        <v>406</v>
      </c>
      <c r="D17" s="101" t="s">
        <v>822</v>
      </c>
      <c r="E17" s="109" t="s">
        <v>128</v>
      </c>
      <c r="F17" s="54" t="s">
        <v>109</v>
      </c>
      <c r="G17" s="60"/>
      <c r="H17" s="442">
        <f t="shared" ref="H17:H19" si="0">IF(AND(I17&lt;&gt;"",J17&lt;&gt;"",L17&lt;&gt;"",M17&lt;&gt;"",O17&lt;&gt;"",P17&lt;&gt;"",AG17&lt;&gt;"",R17&lt;&gt;"",S17&lt;&gt;"",T17&lt;&gt;"",U17&lt;&gt;"",V17&lt;&gt;"",W17&lt;&gt;"",X17&lt;&gt;"",Y17&lt;&gt;"",Z17&lt;&gt;"",AA17&lt;&gt;"",AC17&lt;&gt;""),0,1)</f>
        <v>1</v>
      </c>
      <c r="I17" s="114"/>
      <c r="J17" s="113"/>
      <c r="K17" s="171"/>
      <c r="L17" s="114"/>
      <c r="M17" s="113"/>
      <c r="N17" s="171"/>
      <c r="O17" s="114"/>
      <c r="P17" s="113"/>
      <c r="Q17" s="171"/>
      <c r="R17" s="114"/>
      <c r="S17" s="114"/>
      <c r="T17" s="114"/>
      <c r="U17" s="114"/>
      <c r="V17" s="114"/>
      <c r="W17" s="114"/>
      <c r="X17" s="114"/>
      <c r="Y17" s="114"/>
      <c r="Z17" s="114"/>
      <c r="AA17" s="435"/>
      <c r="AC17" s="113"/>
      <c r="AD17" s="171"/>
      <c r="AE17" s="380"/>
      <c r="AF17" s="60"/>
      <c r="AG17" s="127"/>
    </row>
    <row r="18" spans="2:33" ht="14.5">
      <c r="B18" s="119">
        <f>IF(C18="","",COUNTIF($C$16:C18,"&lt;&gt;""")-COUNTBLANK($C$16:C18))</f>
        <v>3</v>
      </c>
      <c r="C18" s="53" t="s">
        <v>407</v>
      </c>
      <c r="D18" s="101" t="s">
        <v>494</v>
      </c>
      <c r="E18" s="109" t="s">
        <v>128</v>
      </c>
      <c r="F18" s="54" t="s">
        <v>109</v>
      </c>
      <c r="G18" s="60"/>
      <c r="H18" s="442">
        <f t="shared" si="0"/>
        <v>1</v>
      </c>
      <c r="I18" s="114"/>
      <c r="J18" s="113"/>
      <c r="K18" s="171"/>
      <c r="L18" s="114"/>
      <c r="M18" s="113"/>
      <c r="N18" s="171"/>
      <c r="O18" s="114"/>
      <c r="P18" s="113"/>
      <c r="Q18" s="171"/>
      <c r="R18" s="114"/>
      <c r="S18" s="114"/>
      <c r="T18" s="114"/>
      <c r="U18" s="114"/>
      <c r="V18" s="114"/>
      <c r="W18" s="114"/>
      <c r="X18" s="114"/>
      <c r="Y18" s="114"/>
      <c r="Z18" s="114"/>
      <c r="AA18" s="435"/>
      <c r="AC18" s="113"/>
      <c r="AD18" s="171"/>
      <c r="AE18" s="380"/>
      <c r="AF18" s="60"/>
      <c r="AG18" s="127"/>
    </row>
    <row r="19" spans="2:33" ht="14.5">
      <c r="B19" s="119">
        <f>IF(C19="","",COUNTIF($C$16:C19,"&lt;&gt;""")-COUNTBLANK($C$16:C19))</f>
        <v>4</v>
      </c>
      <c r="C19" s="53" t="s">
        <v>408</v>
      </c>
      <c r="D19" s="101" t="s">
        <v>725</v>
      </c>
      <c r="E19" s="109" t="s">
        <v>128</v>
      </c>
      <c r="F19" s="54" t="s">
        <v>114</v>
      </c>
      <c r="G19" s="60"/>
      <c r="H19" s="442">
        <f t="shared" si="0"/>
        <v>1</v>
      </c>
      <c r="I19" s="347">
        <f>I16+I17+I18</f>
        <v>0</v>
      </c>
      <c r="J19" s="113"/>
      <c r="K19" s="171"/>
      <c r="L19" s="347">
        <f>L16+L17+L18</f>
        <v>0</v>
      </c>
      <c r="M19" s="113"/>
      <c r="N19" s="171"/>
      <c r="O19" s="347">
        <f>O16+O17+O18</f>
        <v>0</v>
      </c>
      <c r="P19" s="113"/>
      <c r="Q19" s="171"/>
      <c r="R19" s="347">
        <f t="shared" ref="R19:Z19" si="1">R16+R17+R18</f>
        <v>0</v>
      </c>
      <c r="S19" s="347">
        <f t="shared" si="1"/>
        <v>0</v>
      </c>
      <c r="T19" s="347">
        <f t="shared" si="1"/>
        <v>0</v>
      </c>
      <c r="U19" s="347">
        <f t="shared" si="1"/>
        <v>0</v>
      </c>
      <c r="V19" s="347">
        <f t="shared" si="1"/>
        <v>0</v>
      </c>
      <c r="W19" s="347">
        <f t="shared" si="1"/>
        <v>0</v>
      </c>
      <c r="X19" s="347">
        <f t="shared" si="1"/>
        <v>0</v>
      </c>
      <c r="Y19" s="347">
        <f t="shared" si="1"/>
        <v>0</v>
      </c>
      <c r="Z19" s="347">
        <f t="shared" si="1"/>
        <v>0</v>
      </c>
      <c r="AA19" s="335">
        <f>AA16+AA17+AA18</f>
        <v>0</v>
      </c>
      <c r="AC19" s="113"/>
      <c r="AD19" s="171"/>
      <c r="AE19" s="380"/>
      <c r="AF19" s="60"/>
      <c r="AG19" s="127"/>
    </row>
    <row r="20" spans="2:33" ht="18" customHeight="1">
      <c r="B20" s="119" t="str">
        <f>IF(C20="","",COUNTIF($C$16:C20,"&lt;&gt;""")-COUNTBLANK($C$16:C20))</f>
        <v/>
      </c>
      <c r="C20" s="60"/>
      <c r="D20" s="84"/>
      <c r="E20" s="60"/>
      <c r="F20" s="60"/>
      <c r="G20" s="60"/>
      <c r="H20" s="61"/>
      <c r="I20" s="170"/>
      <c r="J20" s="170"/>
      <c r="K20" s="171"/>
      <c r="L20" s="171"/>
      <c r="M20" s="170"/>
      <c r="N20" s="171"/>
      <c r="O20" s="170"/>
      <c r="P20" s="170"/>
      <c r="Q20" s="171"/>
      <c r="R20" s="170"/>
      <c r="S20" s="170"/>
      <c r="T20" s="170"/>
      <c r="U20" s="170"/>
      <c r="V20" s="170"/>
      <c r="W20" s="170"/>
      <c r="X20" s="170"/>
      <c r="Y20" s="170"/>
      <c r="Z20" s="170"/>
      <c r="AC20" s="170"/>
      <c r="AD20" s="171"/>
      <c r="AE20" s="60"/>
      <c r="AF20" s="60"/>
      <c r="AG20" s="169"/>
    </row>
    <row r="21" spans="2:33" ht="14.5">
      <c r="B21" s="119" t="str">
        <f>IF(C21="","",COUNTIF($C$16:C21,"&lt;&gt;""")-COUNTBLANK($C$16:C21))</f>
        <v/>
      </c>
      <c r="C21" s="53"/>
      <c r="D21" s="408" t="s">
        <v>409</v>
      </c>
      <c r="E21" s="54"/>
      <c r="F21" s="54"/>
      <c r="G21" s="60"/>
      <c r="H21" s="61"/>
      <c r="I21" s="170"/>
      <c r="J21" s="170"/>
      <c r="K21" s="171"/>
      <c r="L21" s="171"/>
      <c r="M21" s="170"/>
      <c r="N21" s="170"/>
      <c r="O21" s="170"/>
      <c r="P21" s="170"/>
      <c r="Q21" s="170"/>
      <c r="R21" s="170"/>
      <c r="S21" s="170"/>
      <c r="T21" s="170"/>
      <c r="U21" s="170"/>
      <c r="V21" s="170"/>
      <c r="W21" s="170"/>
      <c r="X21" s="170"/>
      <c r="Y21" s="170"/>
      <c r="Z21" s="170"/>
      <c r="AC21" s="170"/>
      <c r="AD21" s="170"/>
      <c r="AE21" s="60"/>
      <c r="AF21" s="60"/>
      <c r="AG21" s="169"/>
    </row>
    <row r="22" spans="2:33" ht="14.5">
      <c r="B22" s="119">
        <f>IF(C22="","",COUNTIF($C$16:C22,"&lt;&gt;""")-COUNTBLANK($C$16:C22))</f>
        <v>5</v>
      </c>
      <c r="C22" s="53" t="s">
        <v>410</v>
      </c>
      <c r="D22" s="101" t="s">
        <v>823</v>
      </c>
      <c r="E22" s="109" t="s">
        <v>128</v>
      </c>
      <c r="F22" s="54" t="s">
        <v>109</v>
      </c>
      <c r="G22" s="60"/>
      <c r="H22" s="442">
        <f t="shared" ref="H22:H27" si="2">IF(AND(I22&lt;&gt;"",J22&lt;&gt;"",L22&lt;&gt;"",M22&lt;&gt;"",O22&lt;&gt;"",P22&lt;&gt;"",AG22&lt;&gt;"",R22&lt;&gt;"",S22&lt;&gt;"",T22&lt;&gt;"",U22&lt;&gt;"",V22&lt;&gt;"",W22&lt;&gt;"",X22&lt;&gt;"",Y22&lt;&gt;"",Z22&lt;&gt;"",AA22&lt;&gt;"",AC22&lt;&gt;""),0,1)</f>
        <v>1</v>
      </c>
      <c r="I22" s="114"/>
      <c r="J22" s="113"/>
      <c r="K22" s="171"/>
      <c r="L22" s="114"/>
      <c r="M22" s="113"/>
      <c r="N22" s="171"/>
      <c r="O22" s="114"/>
      <c r="P22" s="113"/>
      <c r="Q22" s="171"/>
      <c r="R22" s="114"/>
      <c r="S22" s="114"/>
      <c r="T22" s="114"/>
      <c r="U22" s="114"/>
      <c r="V22" s="114"/>
      <c r="W22" s="114"/>
      <c r="X22" s="114"/>
      <c r="Y22" s="114"/>
      <c r="Z22" s="114"/>
      <c r="AA22" s="435"/>
      <c r="AC22" s="113"/>
      <c r="AD22" s="171"/>
      <c r="AE22" s="380"/>
      <c r="AF22" s="60"/>
      <c r="AG22" s="127"/>
    </row>
    <row r="23" spans="2:33" ht="14.5">
      <c r="B23" s="119">
        <f>IF(C23="","",COUNTIF($C$16:C23,"&lt;&gt;""")-COUNTBLANK($C$16:C23))</f>
        <v>6</v>
      </c>
      <c r="C23" s="53" t="s">
        <v>411</v>
      </c>
      <c r="D23" s="101" t="s">
        <v>824</v>
      </c>
      <c r="E23" s="109" t="s">
        <v>128</v>
      </c>
      <c r="F23" s="54" t="s">
        <v>109</v>
      </c>
      <c r="G23" s="60"/>
      <c r="H23" s="442">
        <f t="shared" si="2"/>
        <v>1</v>
      </c>
      <c r="I23" s="114"/>
      <c r="J23" s="113"/>
      <c r="K23" s="171"/>
      <c r="L23" s="114"/>
      <c r="M23" s="113"/>
      <c r="N23" s="171"/>
      <c r="O23" s="114"/>
      <c r="P23" s="113"/>
      <c r="Q23" s="171"/>
      <c r="R23" s="114"/>
      <c r="S23" s="114"/>
      <c r="T23" s="114"/>
      <c r="U23" s="114"/>
      <c r="V23" s="114"/>
      <c r="W23" s="114"/>
      <c r="X23" s="114"/>
      <c r="Y23" s="114"/>
      <c r="Z23" s="114"/>
      <c r="AA23" s="435"/>
      <c r="AC23" s="113"/>
      <c r="AD23" s="171"/>
      <c r="AE23" s="380"/>
      <c r="AF23" s="60"/>
      <c r="AG23" s="127"/>
    </row>
    <row r="24" spans="2:33" ht="14.5">
      <c r="B24" s="119">
        <f>IF(C24="","",COUNTIF($C$16:C24,"&lt;&gt;""")-COUNTBLANK($C$16:C24))</f>
        <v>7</v>
      </c>
      <c r="C24" s="53" t="s">
        <v>412</v>
      </c>
      <c r="D24" s="101" t="s">
        <v>825</v>
      </c>
      <c r="E24" s="172" t="s">
        <v>128</v>
      </c>
      <c r="F24" s="133" t="s">
        <v>109</v>
      </c>
      <c r="H24" s="442">
        <f t="shared" si="2"/>
        <v>1</v>
      </c>
      <c r="I24" s="114"/>
      <c r="J24" s="173"/>
      <c r="K24" s="171"/>
      <c r="L24" s="114"/>
      <c r="M24" s="173"/>
      <c r="N24" s="171"/>
      <c r="O24" s="114"/>
      <c r="P24" s="173"/>
      <c r="Q24" s="171"/>
      <c r="R24" s="114"/>
      <c r="S24" s="114"/>
      <c r="T24" s="114"/>
      <c r="U24" s="114"/>
      <c r="V24" s="114"/>
      <c r="W24" s="114"/>
      <c r="X24" s="114"/>
      <c r="Y24" s="114"/>
      <c r="Z24" s="114"/>
      <c r="AA24" s="435"/>
      <c r="AC24" s="173"/>
      <c r="AD24" s="171"/>
      <c r="AE24" s="380"/>
      <c r="AF24" s="171"/>
      <c r="AG24" s="127"/>
    </row>
    <row r="25" spans="2:33" ht="14.5">
      <c r="B25" s="119">
        <f>IF(C25="","",COUNTIF($C$16:C25,"&lt;&gt;""")-COUNTBLANK($C$16:C25))</f>
        <v>8</v>
      </c>
      <c r="C25" s="53" t="s">
        <v>413</v>
      </c>
      <c r="D25" s="101" t="s">
        <v>826</v>
      </c>
      <c r="E25" s="109" t="s">
        <v>128</v>
      </c>
      <c r="F25" s="54" t="s">
        <v>114</v>
      </c>
      <c r="H25" s="442">
        <f t="shared" si="2"/>
        <v>1</v>
      </c>
      <c r="I25" s="358">
        <f>SUM(I24+I23)</f>
        <v>0</v>
      </c>
      <c r="J25" s="174"/>
      <c r="K25" s="171"/>
      <c r="L25" s="358">
        <f>SUM(L24+L23)</f>
        <v>0</v>
      </c>
      <c r="M25" s="174"/>
      <c r="N25" s="171"/>
      <c r="O25" s="358">
        <f>SUM(O24+O23)</f>
        <v>0</v>
      </c>
      <c r="P25" s="174"/>
      <c r="Q25" s="171"/>
      <c r="R25" s="358">
        <f t="shared" ref="R25:Z25" si="3">SUM(R24+R23)</f>
        <v>0</v>
      </c>
      <c r="S25" s="358">
        <f t="shared" si="3"/>
        <v>0</v>
      </c>
      <c r="T25" s="358">
        <f t="shared" si="3"/>
        <v>0</v>
      </c>
      <c r="U25" s="358">
        <f t="shared" si="3"/>
        <v>0</v>
      </c>
      <c r="V25" s="358">
        <f t="shared" si="3"/>
        <v>0</v>
      </c>
      <c r="W25" s="358">
        <f t="shared" si="3"/>
        <v>0</v>
      </c>
      <c r="X25" s="358">
        <f t="shared" si="3"/>
        <v>0</v>
      </c>
      <c r="Y25" s="358">
        <f t="shared" si="3"/>
        <v>0</v>
      </c>
      <c r="Z25" s="358">
        <f t="shared" si="3"/>
        <v>0</v>
      </c>
      <c r="AA25" s="532">
        <f>SUM(AA24+AA23)</f>
        <v>0</v>
      </c>
      <c r="AC25" s="174"/>
      <c r="AD25" s="171"/>
      <c r="AE25" s="359"/>
      <c r="AF25" s="171"/>
      <c r="AG25" s="127"/>
    </row>
    <row r="26" spans="2:33" ht="14.5">
      <c r="B26" s="119">
        <f>IF(C26="","",COUNTIF($C$16:C26,"&lt;&gt;""")-COUNTBLANK($C$16:C26))</f>
        <v>9</v>
      </c>
      <c r="C26" s="53" t="s">
        <v>414</v>
      </c>
      <c r="D26" s="101" t="s">
        <v>499</v>
      </c>
      <c r="E26" s="109" t="s">
        <v>128</v>
      </c>
      <c r="F26" s="54" t="s">
        <v>109</v>
      </c>
      <c r="H26" s="442">
        <f t="shared" si="2"/>
        <v>1</v>
      </c>
      <c r="I26" s="114"/>
      <c r="J26" s="113"/>
      <c r="K26" s="80"/>
      <c r="L26" s="114"/>
      <c r="M26" s="113"/>
      <c r="N26" s="80"/>
      <c r="O26" s="114"/>
      <c r="P26" s="113"/>
      <c r="Q26" s="80"/>
      <c r="R26" s="114"/>
      <c r="S26" s="114"/>
      <c r="T26" s="114"/>
      <c r="U26" s="114"/>
      <c r="V26" s="114"/>
      <c r="W26" s="114"/>
      <c r="X26" s="114"/>
      <c r="Y26" s="114"/>
      <c r="Z26" s="114"/>
      <c r="AA26" s="435"/>
      <c r="AC26" s="113"/>
      <c r="AD26" s="80"/>
      <c r="AE26" s="380"/>
      <c r="AF26" s="33"/>
      <c r="AG26" s="127"/>
    </row>
    <row r="27" spans="2:33" ht="14.5">
      <c r="B27" s="119">
        <f>IF(C27="","",COUNTIF($C$16:C27,"&lt;&gt;""")-COUNTBLANK($C$16:C27))</f>
        <v>10</v>
      </c>
      <c r="C27" s="53" t="s">
        <v>415</v>
      </c>
      <c r="D27" s="101" t="s">
        <v>526</v>
      </c>
      <c r="E27" s="109" t="s">
        <v>128</v>
      </c>
      <c r="F27" s="54" t="s">
        <v>114</v>
      </c>
      <c r="H27" s="442">
        <f t="shared" si="2"/>
        <v>1</v>
      </c>
      <c r="I27" s="347">
        <f>SUM(I25+I22+I26)</f>
        <v>0</v>
      </c>
      <c r="J27" s="113"/>
      <c r="K27" s="80"/>
      <c r="L27" s="347">
        <f>SUM(L25+L22+L26)</f>
        <v>0</v>
      </c>
      <c r="M27" s="113"/>
      <c r="N27" s="80"/>
      <c r="O27" s="347">
        <f>SUM(O25+O22+O26)</f>
        <v>0</v>
      </c>
      <c r="P27" s="113"/>
      <c r="Q27" s="80"/>
      <c r="R27" s="347">
        <f t="shared" ref="R27:Z27" si="4">SUM(R25+R22+R26)</f>
        <v>0</v>
      </c>
      <c r="S27" s="347">
        <f t="shared" si="4"/>
        <v>0</v>
      </c>
      <c r="T27" s="347">
        <f t="shared" si="4"/>
        <v>0</v>
      </c>
      <c r="U27" s="347">
        <f t="shared" si="4"/>
        <v>0</v>
      </c>
      <c r="V27" s="347">
        <f t="shared" si="4"/>
        <v>0</v>
      </c>
      <c r="W27" s="347">
        <f t="shared" si="4"/>
        <v>0</v>
      </c>
      <c r="X27" s="347">
        <f t="shared" si="4"/>
        <v>0</v>
      </c>
      <c r="Y27" s="347">
        <f t="shared" si="4"/>
        <v>0</v>
      </c>
      <c r="Z27" s="347">
        <f t="shared" si="4"/>
        <v>0</v>
      </c>
      <c r="AA27" s="335">
        <f>SUM(AA25+AA22+AA26)</f>
        <v>0</v>
      </c>
      <c r="AC27" s="113"/>
      <c r="AD27" s="80"/>
      <c r="AE27" s="380"/>
      <c r="AF27" s="33"/>
      <c r="AG27" s="127"/>
    </row>
    <row r="28" spans="2:33" ht="18" customHeight="1">
      <c r="B28" s="119" t="str">
        <f>IF(C28="","",COUNTIF($C$16:C28,"&lt;&gt;""")-COUNTBLANK($C$16:C28))</f>
        <v/>
      </c>
      <c r="C28" s="33"/>
      <c r="D28" s="233"/>
      <c r="E28" s="33"/>
      <c r="F28" s="33"/>
      <c r="H28" s="31"/>
      <c r="I28" s="79"/>
      <c r="J28" s="79"/>
      <c r="K28" s="80"/>
      <c r="L28" s="80"/>
      <c r="M28" s="79"/>
      <c r="N28" s="80"/>
      <c r="O28" s="79"/>
      <c r="P28" s="79"/>
      <c r="Q28" s="80"/>
      <c r="R28" s="79"/>
      <c r="S28" s="79"/>
      <c r="T28" s="79"/>
      <c r="U28" s="79"/>
      <c r="V28" s="79"/>
      <c r="W28" s="79"/>
      <c r="X28" s="79"/>
      <c r="Y28" s="79"/>
      <c r="Z28" s="79"/>
      <c r="AC28" s="79"/>
      <c r="AD28" s="80"/>
      <c r="AE28" s="33"/>
      <c r="AF28" s="33"/>
      <c r="AG28" s="65"/>
    </row>
    <row r="29" spans="2:33" ht="14.5">
      <c r="B29" s="119" t="str">
        <f>IF(C29="","",COUNTIF($C$16:C29,"&lt;&gt;""")-COUNTBLANK($C$16:C29))</f>
        <v/>
      </c>
      <c r="C29" s="53"/>
      <c r="D29" s="408" t="s">
        <v>550</v>
      </c>
      <c r="E29" s="54"/>
      <c r="F29" s="54"/>
      <c r="H29" s="32"/>
      <c r="I29" s="230"/>
      <c r="J29" s="230"/>
      <c r="K29" s="511"/>
      <c r="L29" s="511"/>
      <c r="M29" s="230"/>
      <c r="N29" s="230"/>
      <c r="O29" s="230"/>
      <c r="P29" s="230"/>
      <c r="Q29" s="230"/>
      <c r="R29" s="230"/>
      <c r="S29" s="230"/>
      <c r="T29" s="230"/>
      <c r="U29" s="230"/>
      <c r="V29" s="230"/>
      <c r="W29" s="230"/>
      <c r="X29" s="230"/>
      <c r="Y29" s="230"/>
      <c r="Z29" s="230"/>
      <c r="AB29" s="32"/>
      <c r="AC29" s="230"/>
      <c r="AD29" s="230"/>
      <c r="AE29" s="233"/>
      <c r="AF29" s="233"/>
      <c r="AG29" s="502"/>
    </row>
    <row r="30" spans="2:33" ht="14.5">
      <c r="B30" s="119">
        <f>IF(C30="","",COUNTIF($C$16:C30,"&lt;&gt;""")-COUNTBLANK($C$16:C30))</f>
        <v>11</v>
      </c>
      <c r="C30" s="53" t="s">
        <v>416</v>
      </c>
      <c r="D30" s="101" t="s">
        <v>417</v>
      </c>
      <c r="E30" s="109" t="s">
        <v>128</v>
      </c>
      <c r="F30" s="54" t="s">
        <v>109</v>
      </c>
      <c r="H30" s="442">
        <f t="shared" ref="H30:H41" si="5">IF(AND(I30&lt;&gt;"",J30&lt;&gt;"",L30&lt;&gt;"",M30&lt;&gt;"",O30&lt;&gt;"",P30&lt;&gt;"",AG30&lt;&gt;"",R30&lt;&gt;"",S30&lt;&gt;"",T30&lt;&gt;"",U30&lt;&gt;"",V30&lt;&gt;"",W30&lt;&gt;"",X30&lt;&gt;"",Y30&lt;&gt;"",Z30&lt;&gt;"",AA30&lt;&gt;"",AC30&lt;&gt;""),0,1)</f>
        <v>1</v>
      </c>
      <c r="I30" s="512"/>
      <c r="J30" s="232"/>
      <c r="K30" s="511"/>
      <c r="L30" s="512"/>
      <c r="M30" s="232"/>
      <c r="N30" s="511"/>
      <c r="O30" s="512"/>
      <c r="P30" s="232"/>
      <c r="Q30" s="511"/>
      <c r="R30" s="512"/>
      <c r="S30" s="512"/>
      <c r="T30" s="512"/>
      <c r="U30" s="512"/>
      <c r="V30" s="512"/>
      <c r="W30" s="512"/>
      <c r="X30" s="512"/>
      <c r="Y30" s="512"/>
      <c r="Z30" s="512"/>
      <c r="AA30" s="435"/>
      <c r="AB30" s="32"/>
      <c r="AC30" s="232"/>
      <c r="AD30" s="511"/>
      <c r="AE30" s="371"/>
      <c r="AF30" s="233"/>
      <c r="AG30" s="513"/>
    </row>
    <row r="31" spans="2:33" ht="14.5">
      <c r="B31" s="119">
        <f>IF(C31="","",COUNTIF($C$16:C31,"&lt;&gt;""")-COUNTBLANK($C$16:C31))</f>
        <v>12</v>
      </c>
      <c r="C31" s="53" t="s">
        <v>418</v>
      </c>
      <c r="D31" s="101" t="s">
        <v>419</v>
      </c>
      <c r="E31" s="109" t="s">
        <v>128</v>
      </c>
      <c r="F31" s="54" t="s">
        <v>109</v>
      </c>
      <c r="H31" s="442">
        <f t="shared" si="5"/>
        <v>1</v>
      </c>
      <c r="I31" s="512"/>
      <c r="J31" s="232"/>
      <c r="K31" s="511"/>
      <c r="L31" s="512"/>
      <c r="M31" s="232"/>
      <c r="N31" s="511"/>
      <c r="O31" s="512"/>
      <c r="P31" s="232"/>
      <c r="Q31" s="511"/>
      <c r="R31" s="512"/>
      <c r="S31" s="512"/>
      <c r="T31" s="512"/>
      <c r="U31" s="512"/>
      <c r="V31" s="512"/>
      <c r="W31" s="512"/>
      <c r="X31" s="512"/>
      <c r="Y31" s="512"/>
      <c r="Z31" s="512"/>
      <c r="AA31" s="435"/>
      <c r="AB31" s="32"/>
      <c r="AC31" s="232"/>
      <c r="AD31" s="511"/>
      <c r="AE31" s="371"/>
      <c r="AF31" s="233"/>
      <c r="AG31" s="513"/>
    </row>
    <row r="32" spans="2:33" ht="14.5">
      <c r="B32" s="119">
        <f>IF(C32="","",COUNTIF($C$16:C32,"&lt;&gt;""")-COUNTBLANK($C$16:C32))</f>
        <v>13</v>
      </c>
      <c r="C32" s="53" t="s">
        <v>420</v>
      </c>
      <c r="D32" s="101" t="s">
        <v>421</v>
      </c>
      <c r="E32" s="109" t="s">
        <v>128</v>
      </c>
      <c r="F32" s="54" t="s">
        <v>109</v>
      </c>
      <c r="H32" s="442">
        <f t="shared" si="5"/>
        <v>1</v>
      </c>
      <c r="I32" s="512"/>
      <c r="J32" s="232"/>
      <c r="K32" s="511"/>
      <c r="L32" s="512"/>
      <c r="M32" s="232"/>
      <c r="N32" s="511"/>
      <c r="O32" s="512"/>
      <c r="P32" s="232"/>
      <c r="Q32" s="511"/>
      <c r="R32" s="512"/>
      <c r="S32" s="512"/>
      <c r="T32" s="512"/>
      <c r="U32" s="512"/>
      <c r="V32" s="512"/>
      <c r="W32" s="512"/>
      <c r="X32" s="512"/>
      <c r="Y32" s="512"/>
      <c r="Z32" s="512"/>
      <c r="AA32" s="435"/>
      <c r="AB32" s="32"/>
      <c r="AC32" s="232"/>
      <c r="AD32" s="511"/>
      <c r="AE32" s="371"/>
      <c r="AF32" s="233"/>
      <c r="AG32" s="513"/>
    </row>
    <row r="33" spans="2:33" ht="14.5">
      <c r="B33" s="119">
        <f>IF(C33="","",COUNTIF($C$16:C33,"&lt;&gt;""")-COUNTBLANK($C$16:C33))</f>
        <v>14</v>
      </c>
      <c r="C33" s="53" t="s">
        <v>422</v>
      </c>
      <c r="D33" s="101" t="s">
        <v>423</v>
      </c>
      <c r="E33" s="109" t="s">
        <v>128</v>
      </c>
      <c r="F33" s="54" t="s">
        <v>109</v>
      </c>
      <c r="H33" s="442">
        <f t="shared" si="5"/>
        <v>1</v>
      </c>
      <c r="I33" s="512"/>
      <c r="J33" s="232"/>
      <c r="K33" s="511"/>
      <c r="L33" s="512"/>
      <c r="M33" s="232"/>
      <c r="N33" s="511"/>
      <c r="O33" s="512"/>
      <c r="P33" s="232"/>
      <c r="Q33" s="511"/>
      <c r="R33" s="512"/>
      <c r="S33" s="512"/>
      <c r="T33" s="512"/>
      <c r="U33" s="512"/>
      <c r="V33" s="512"/>
      <c r="W33" s="512"/>
      <c r="X33" s="512"/>
      <c r="Y33" s="512"/>
      <c r="Z33" s="512"/>
      <c r="AA33" s="435"/>
      <c r="AB33" s="32"/>
      <c r="AC33" s="232"/>
      <c r="AD33" s="511"/>
      <c r="AE33" s="371"/>
      <c r="AF33" s="233"/>
      <c r="AG33" s="513"/>
    </row>
    <row r="34" spans="2:33" ht="14.5">
      <c r="B34" s="119">
        <f>IF(C34="","",COUNTIF($C$16:C34,"&lt;&gt;""")-COUNTBLANK($C$16:C34))</f>
        <v>15</v>
      </c>
      <c r="C34" s="53" t="s">
        <v>424</v>
      </c>
      <c r="D34" s="101" t="s">
        <v>425</v>
      </c>
      <c r="E34" s="109" t="s">
        <v>128</v>
      </c>
      <c r="F34" s="54" t="s">
        <v>109</v>
      </c>
      <c r="H34" s="442">
        <f t="shared" si="5"/>
        <v>1</v>
      </c>
      <c r="I34" s="512"/>
      <c r="J34" s="232"/>
      <c r="K34" s="511"/>
      <c r="L34" s="512"/>
      <c r="M34" s="232"/>
      <c r="N34" s="511"/>
      <c r="O34" s="512"/>
      <c r="P34" s="232"/>
      <c r="Q34" s="511"/>
      <c r="R34" s="512"/>
      <c r="S34" s="512"/>
      <c r="T34" s="512"/>
      <c r="U34" s="512"/>
      <c r="V34" s="512"/>
      <c r="W34" s="512"/>
      <c r="X34" s="512"/>
      <c r="Y34" s="512"/>
      <c r="Z34" s="512"/>
      <c r="AA34" s="435"/>
      <c r="AB34" s="32"/>
      <c r="AC34" s="232"/>
      <c r="AD34" s="511"/>
      <c r="AE34" s="371"/>
      <c r="AF34" s="233"/>
      <c r="AG34" s="513"/>
    </row>
    <row r="35" spans="2:33" ht="14.5">
      <c r="B35" s="119">
        <f>IF(C35="","",COUNTIF($C$16:C35,"&lt;&gt;""")-COUNTBLANK($C$16:C35))</f>
        <v>16</v>
      </c>
      <c r="C35" s="53" t="s">
        <v>426</v>
      </c>
      <c r="D35" s="101" t="s">
        <v>427</v>
      </c>
      <c r="E35" s="109" t="s">
        <v>128</v>
      </c>
      <c r="F35" s="54" t="s">
        <v>109</v>
      </c>
      <c r="H35" s="442">
        <f t="shared" si="5"/>
        <v>1</v>
      </c>
      <c r="I35" s="512"/>
      <c r="J35" s="232"/>
      <c r="K35" s="511"/>
      <c r="L35" s="512"/>
      <c r="M35" s="232"/>
      <c r="N35" s="511"/>
      <c r="O35" s="512"/>
      <c r="P35" s="232"/>
      <c r="Q35" s="511"/>
      <c r="R35" s="512"/>
      <c r="S35" s="512"/>
      <c r="T35" s="512"/>
      <c r="U35" s="512"/>
      <c r="V35" s="512"/>
      <c r="W35" s="512"/>
      <c r="X35" s="512"/>
      <c r="Y35" s="512"/>
      <c r="Z35" s="512"/>
      <c r="AA35" s="435"/>
      <c r="AB35" s="32"/>
      <c r="AC35" s="232"/>
      <c r="AD35" s="511"/>
      <c r="AE35" s="371"/>
      <c r="AF35" s="233"/>
      <c r="AG35" s="513"/>
    </row>
    <row r="36" spans="2:33" ht="14.5">
      <c r="B36" s="119">
        <f>IF(C36="","",COUNTIF($C$16:C36,"&lt;&gt;""")-COUNTBLANK($C$16:C36))</f>
        <v>17</v>
      </c>
      <c r="C36" s="53" t="s">
        <v>428</v>
      </c>
      <c r="D36" s="101" t="s">
        <v>429</v>
      </c>
      <c r="E36" s="109" t="s">
        <v>128</v>
      </c>
      <c r="F36" s="54" t="s">
        <v>109</v>
      </c>
      <c r="H36" s="442">
        <f t="shared" si="5"/>
        <v>1</v>
      </c>
      <c r="I36" s="512"/>
      <c r="J36" s="232"/>
      <c r="K36" s="511"/>
      <c r="L36" s="512"/>
      <c r="M36" s="232"/>
      <c r="N36" s="511"/>
      <c r="O36" s="512"/>
      <c r="P36" s="232"/>
      <c r="Q36" s="511"/>
      <c r="R36" s="512"/>
      <c r="S36" s="512"/>
      <c r="T36" s="512"/>
      <c r="U36" s="512"/>
      <c r="V36" s="512"/>
      <c r="W36" s="512"/>
      <c r="X36" s="512"/>
      <c r="Y36" s="512"/>
      <c r="Z36" s="512"/>
      <c r="AA36" s="435"/>
      <c r="AB36" s="32"/>
      <c r="AC36" s="232"/>
      <c r="AD36" s="511"/>
      <c r="AE36" s="371"/>
      <c r="AF36" s="233"/>
      <c r="AG36" s="513"/>
    </row>
    <row r="37" spans="2:33" ht="14.5">
      <c r="B37" s="119">
        <f>IF(C37="","",COUNTIF($C$16:C37,"&lt;&gt;""")-COUNTBLANK($C$16:C37))</f>
        <v>18</v>
      </c>
      <c r="C37" s="53" t="s">
        <v>430</v>
      </c>
      <c r="D37" s="101" t="s">
        <v>431</v>
      </c>
      <c r="E37" s="109" t="s">
        <v>128</v>
      </c>
      <c r="F37" s="54" t="s">
        <v>109</v>
      </c>
      <c r="H37" s="442">
        <f t="shared" si="5"/>
        <v>1</v>
      </c>
      <c r="I37" s="512"/>
      <c r="J37" s="232"/>
      <c r="K37" s="511"/>
      <c r="L37" s="512"/>
      <c r="M37" s="232"/>
      <c r="N37" s="511"/>
      <c r="O37" s="512"/>
      <c r="P37" s="232"/>
      <c r="Q37" s="511"/>
      <c r="R37" s="512"/>
      <c r="S37" s="512"/>
      <c r="T37" s="512"/>
      <c r="U37" s="512"/>
      <c r="V37" s="512"/>
      <c r="W37" s="512"/>
      <c r="X37" s="512"/>
      <c r="Y37" s="512"/>
      <c r="Z37" s="512"/>
      <c r="AA37" s="435"/>
      <c r="AB37" s="32"/>
      <c r="AC37" s="232"/>
      <c r="AD37" s="511"/>
      <c r="AE37" s="371"/>
      <c r="AF37" s="233"/>
      <c r="AG37" s="513"/>
    </row>
    <row r="38" spans="2:33" ht="14.5">
      <c r="B38" s="119">
        <f>IF(C38="","",COUNTIF($C$16:C38,"&lt;&gt;""")-COUNTBLANK($C$16:C38))</f>
        <v>19</v>
      </c>
      <c r="C38" s="53" t="s">
        <v>432</v>
      </c>
      <c r="D38" s="101" t="s">
        <v>433</v>
      </c>
      <c r="E38" s="109" t="s">
        <v>128</v>
      </c>
      <c r="F38" s="54" t="s">
        <v>109</v>
      </c>
      <c r="H38" s="442">
        <f t="shared" si="5"/>
        <v>1</v>
      </c>
      <c r="I38" s="512"/>
      <c r="J38" s="232"/>
      <c r="K38" s="511"/>
      <c r="L38" s="512"/>
      <c r="M38" s="232"/>
      <c r="N38" s="511"/>
      <c r="O38" s="512"/>
      <c r="P38" s="232"/>
      <c r="Q38" s="511"/>
      <c r="R38" s="512"/>
      <c r="S38" s="512"/>
      <c r="T38" s="512"/>
      <c r="U38" s="512"/>
      <c r="V38" s="512"/>
      <c r="W38" s="512"/>
      <c r="X38" s="512"/>
      <c r="Y38" s="512"/>
      <c r="Z38" s="512"/>
      <c r="AA38" s="435"/>
      <c r="AB38" s="32"/>
      <c r="AC38" s="232"/>
      <c r="AD38" s="511"/>
      <c r="AE38" s="371"/>
      <c r="AF38" s="233"/>
      <c r="AG38" s="513"/>
    </row>
    <row r="39" spans="2:33" ht="14.5">
      <c r="B39" s="119">
        <f>IF(C39="","",COUNTIF($C$16:C39,"&lt;&gt;""")-COUNTBLANK($C$16:C39))</f>
        <v>20</v>
      </c>
      <c r="C39" s="53" t="s">
        <v>434</v>
      </c>
      <c r="D39" s="101" t="s">
        <v>501</v>
      </c>
      <c r="E39" s="109" t="s">
        <v>128</v>
      </c>
      <c r="F39" s="54" t="s">
        <v>109</v>
      </c>
      <c r="H39" s="442">
        <f t="shared" si="5"/>
        <v>1</v>
      </c>
      <c r="I39" s="512"/>
      <c r="J39" s="232"/>
      <c r="K39" s="511"/>
      <c r="L39" s="512"/>
      <c r="M39" s="232"/>
      <c r="N39" s="511"/>
      <c r="O39" s="512"/>
      <c r="P39" s="232"/>
      <c r="Q39" s="511"/>
      <c r="R39" s="512"/>
      <c r="S39" s="512"/>
      <c r="T39" s="512"/>
      <c r="U39" s="512"/>
      <c r="V39" s="512"/>
      <c r="W39" s="512"/>
      <c r="X39" s="512"/>
      <c r="Y39" s="512"/>
      <c r="Z39" s="512"/>
      <c r="AA39" s="435"/>
      <c r="AB39" s="32"/>
      <c r="AC39" s="232"/>
      <c r="AD39" s="511"/>
      <c r="AE39" s="371"/>
      <c r="AF39" s="233"/>
      <c r="AG39" s="513"/>
    </row>
    <row r="40" spans="2:33" ht="14.5">
      <c r="B40" s="119">
        <f>IF(C40="","",COUNTIF($C$16:C40,"&lt;&gt;""")-COUNTBLANK($C$16:C40))</f>
        <v>21</v>
      </c>
      <c r="C40" s="53" t="s">
        <v>435</v>
      </c>
      <c r="D40" s="101" t="s">
        <v>527</v>
      </c>
      <c r="E40" s="109" t="s">
        <v>128</v>
      </c>
      <c r="F40" s="54" t="s">
        <v>109</v>
      </c>
      <c r="H40" s="442">
        <f t="shared" si="5"/>
        <v>1</v>
      </c>
      <c r="I40" s="512"/>
      <c r="J40" s="232"/>
      <c r="K40" s="511"/>
      <c r="L40" s="512"/>
      <c r="M40" s="232"/>
      <c r="N40" s="511"/>
      <c r="O40" s="512"/>
      <c r="P40" s="232"/>
      <c r="Q40" s="511"/>
      <c r="R40" s="512"/>
      <c r="S40" s="512"/>
      <c r="T40" s="512"/>
      <c r="U40" s="512"/>
      <c r="V40" s="512"/>
      <c r="W40" s="512"/>
      <c r="X40" s="512"/>
      <c r="Y40" s="512"/>
      <c r="Z40" s="512"/>
      <c r="AA40" s="435"/>
      <c r="AB40" s="32"/>
      <c r="AC40" s="232"/>
      <c r="AD40" s="511"/>
      <c r="AE40" s="371"/>
      <c r="AF40" s="233"/>
      <c r="AG40" s="513"/>
    </row>
    <row r="41" spans="2:33" ht="14.5">
      <c r="B41" s="119">
        <f>IF(C41="","",COUNTIF($C$16:C41,"&lt;&gt;""")-COUNTBLANK($C$16:C41))</f>
        <v>22</v>
      </c>
      <c r="C41" s="53" t="s">
        <v>436</v>
      </c>
      <c r="D41" s="101" t="s">
        <v>551</v>
      </c>
      <c r="E41" s="109" t="s">
        <v>128</v>
      </c>
      <c r="F41" s="54" t="s">
        <v>114</v>
      </c>
      <c r="H41" s="442">
        <f t="shared" si="5"/>
        <v>1</v>
      </c>
      <c r="I41" s="347">
        <f>SUM(I30:I40)</f>
        <v>0</v>
      </c>
      <c r="J41" s="232"/>
      <c r="K41" s="511"/>
      <c r="L41" s="347">
        <f>SUM(L30:L40)</f>
        <v>0</v>
      </c>
      <c r="M41" s="232"/>
      <c r="N41" s="511"/>
      <c r="O41" s="347">
        <f>SUM(O30:O40)</f>
        <v>0</v>
      </c>
      <c r="P41" s="232"/>
      <c r="Q41" s="511"/>
      <c r="R41" s="347">
        <f t="shared" ref="R41:Z41" si="6">SUM(R30:R40)</f>
        <v>0</v>
      </c>
      <c r="S41" s="347">
        <f t="shared" si="6"/>
        <v>0</v>
      </c>
      <c r="T41" s="347">
        <f t="shared" si="6"/>
        <v>0</v>
      </c>
      <c r="U41" s="347">
        <f t="shared" si="6"/>
        <v>0</v>
      </c>
      <c r="V41" s="347">
        <f t="shared" si="6"/>
        <v>0</v>
      </c>
      <c r="W41" s="347">
        <f t="shared" si="6"/>
        <v>0</v>
      </c>
      <c r="X41" s="347">
        <f t="shared" si="6"/>
        <v>0</v>
      </c>
      <c r="Y41" s="347">
        <f t="shared" si="6"/>
        <v>0</v>
      </c>
      <c r="Z41" s="347">
        <f t="shared" si="6"/>
        <v>0</v>
      </c>
      <c r="AA41" s="335">
        <f>SUM(AA30:AA40)</f>
        <v>0</v>
      </c>
      <c r="AB41" s="32"/>
      <c r="AC41" s="511"/>
      <c r="AD41" s="511"/>
      <c r="AE41" s="371"/>
      <c r="AF41" s="233"/>
      <c r="AG41" s="513"/>
    </row>
    <row r="42" spans="2:33" ht="18" customHeight="1">
      <c r="B42" s="119" t="str">
        <f>IF(C42="","",COUNTIF($C$16:C42,"&lt;&gt;""")-COUNTBLANK($C$16:C42))</f>
        <v/>
      </c>
      <c r="C42" s="33"/>
      <c r="D42" s="233"/>
      <c r="E42" s="33"/>
      <c r="F42" s="33"/>
      <c r="H42" s="32"/>
      <c r="I42" s="230"/>
      <c r="J42" s="230"/>
      <c r="K42" s="511"/>
      <c r="L42" s="511"/>
      <c r="M42" s="230"/>
      <c r="N42" s="511"/>
      <c r="O42" s="230"/>
      <c r="P42" s="230"/>
      <c r="Q42" s="511"/>
      <c r="R42" s="230"/>
      <c r="S42" s="230"/>
      <c r="T42" s="230"/>
      <c r="U42" s="230"/>
      <c r="V42" s="230"/>
      <c r="W42" s="230"/>
      <c r="X42" s="230"/>
      <c r="Y42" s="230"/>
      <c r="Z42" s="230"/>
      <c r="AB42" s="32"/>
      <c r="AC42" s="230"/>
      <c r="AD42" s="511"/>
      <c r="AE42" s="233"/>
      <c r="AF42" s="233"/>
      <c r="AG42" s="502"/>
    </row>
    <row r="43" spans="2:33" ht="14.5">
      <c r="B43" s="119" t="str">
        <f>IF(C43="","",COUNTIF($C$16:C43,"&lt;&gt;""")-COUNTBLANK($C$16:C43))</f>
        <v/>
      </c>
      <c r="C43" s="53"/>
      <c r="D43" s="408" t="s">
        <v>552</v>
      </c>
      <c r="E43" s="54"/>
      <c r="F43" s="54"/>
      <c r="H43" s="32"/>
      <c r="I43" s="230"/>
      <c r="J43" s="230"/>
      <c r="K43" s="511"/>
      <c r="L43" s="511"/>
      <c r="M43" s="230"/>
      <c r="N43" s="230"/>
      <c r="O43" s="230"/>
      <c r="P43" s="230"/>
      <c r="Q43" s="230"/>
      <c r="R43" s="230"/>
      <c r="S43" s="230"/>
      <c r="T43" s="230"/>
      <c r="U43" s="230"/>
      <c r="V43" s="230"/>
      <c r="W43" s="230"/>
      <c r="X43" s="230"/>
      <c r="Y43" s="230"/>
      <c r="Z43" s="230"/>
      <c r="AB43" s="32"/>
      <c r="AC43" s="230"/>
      <c r="AD43" s="230"/>
      <c r="AE43" s="233"/>
      <c r="AF43" s="233"/>
      <c r="AG43" s="502"/>
    </row>
    <row r="44" spans="2:33" ht="14.5">
      <c r="B44" s="119">
        <f>IF(C44="","",COUNTIF($C$16:C44,"&lt;&gt;""")-COUNTBLANK($C$16:C44))</f>
        <v>23</v>
      </c>
      <c r="C44" s="53" t="s">
        <v>437</v>
      </c>
      <c r="D44" s="101" t="s">
        <v>827</v>
      </c>
      <c r="E44" s="109" t="s">
        <v>128</v>
      </c>
      <c r="F44" s="54" t="s">
        <v>109</v>
      </c>
      <c r="H44" s="442">
        <f t="shared" ref="H44:H49" si="7">IF(AND(I44&lt;&gt;"",J44&lt;&gt;"",L44&lt;&gt;"",M44&lt;&gt;"",O44&lt;&gt;"",P44&lt;&gt;"",AG44&lt;&gt;"",R44&lt;&gt;"",S44&lt;&gt;"",T44&lt;&gt;"",U44&lt;&gt;"",V44&lt;&gt;"",W44&lt;&gt;"",X44&lt;&gt;"",Y44&lt;&gt;"",Z44&lt;&gt;"",AA44&lt;&gt;"",AC44&lt;&gt;""),0,1)</f>
        <v>1</v>
      </c>
      <c r="I44" s="512"/>
      <c r="J44" s="232"/>
      <c r="K44" s="511"/>
      <c r="L44" s="512"/>
      <c r="M44" s="232"/>
      <c r="N44" s="511"/>
      <c r="O44" s="512"/>
      <c r="P44" s="232"/>
      <c r="Q44" s="511"/>
      <c r="R44" s="512"/>
      <c r="S44" s="512"/>
      <c r="T44" s="512"/>
      <c r="U44" s="512"/>
      <c r="V44" s="512"/>
      <c r="W44" s="512"/>
      <c r="X44" s="512"/>
      <c r="Y44" s="512"/>
      <c r="Z44" s="512"/>
      <c r="AA44" s="435"/>
      <c r="AB44" s="32"/>
      <c r="AC44" s="232"/>
      <c r="AD44" s="511"/>
      <c r="AE44" s="371"/>
      <c r="AF44" s="233"/>
      <c r="AG44" s="513"/>
    </row>
    <row r="45" spans="2:33" ht="14.5">
      <c r="B45" s="119">
        <f>IF(C45="","",COUNTIF($C$16:C45,"&lt;&gt;""")-COUNTBLANK($C$16:C45))</f>
        <v>24</v>
      </c>
      <c r="C45" s="53" t="s">
        <v>438</v>
      </c>
      <c r="D45" s="101" t="s">
        <v>828</v>
      </c>
      <c r="E45" s="109" t="s">
        <v>128</v>
      </c>
      <c r="F45" s="54" t="s">
        <v>109</v>
      </c>
      <c r="H45" s="442">
        <f t="shared" si="7"/>
        <v>1</v>
      </c>
      <c r="I45" s="512"/>
      <c r="J45" s="232"/>
      <c r="K45" s="511"/>
      <c r="L45" s="512"/>
      <c r="M45" s="232"/>
      <c r="N45" s="511"/>
      <c r="O45" s="512"/>
      <c r="P45" s="232"/>
      <c r="Q45" s="511"/>
      <c r="R45" s="512"/>
      <c r="S45" s="512"/>
      <c r="T45" s="512"/>
      <c r="U45" s="512"/>
      <c r="V45" s="512"/>
      <c r="W45" s="512"/>
      <c r="X45" s="512"/>
      <c r="Y45" s="512"/>
      <c r="Z45" s="512"/>
      <c r="AA45" s="435"/>
      <c r="AB45" s="32"/>
      <c r="AC45" s="232"/>
      <c r="AD45" s="511"/>
      <c r="AE45" s="371"/>
      <c r="AF45" s="233"/>
      <c r="AG45" s="513"/>
    </row>
    <row r="46" spans="2:33" ht="14.5">
      <c r="B46" s="119">
        <f>IF(C46="","",COUNTIF($C$16:C46,"&lt;&gt;""")-COUNTBLANK($C$16:C46))</f>
        <v>25</v>
      </c>
      <c r="C46" s="53" t="s">
        <v>439</v>
      </c>
      <c r="D46" s="101" t="s">
        <v>726</v>
      </c>
      <c r="E46" s="109" t="s">
        <v>128</v>
      </c>
      <c r="F46" s="54" t="s">
        <v>109</v>
      </c>
      <c r="H46" s="442">
        <f t="shared" si="7"/>
        <v>1</v>
      </c>
      <c r="I46" s="512"/>
      <c r="J46" s="232"/>
      <c r="K46" s="511"/>
      <c r="L46" s="512"/>
      <c r="M46" s="232"/>
      <c r="N46" s="511"/>
      <c r="O46" s="512"/>
      <c r="P46" s="232"/>
      <c r="Q46" s="511"/>
      <c r="R46" s="512"/>
      <c r="S46" s="512"/>
      <c r="T46" s="512"/>
      <c r="U46" s="512"/>
      <c r="V46" s="512"/>
      <c r="W46" s="512"/>
      <c r="X46" s="512"/>
      <c r="Y46" s="512"/>
      <c r="Z46" s="512"/>
      <c r="AA46" s="435"/>
      <c r="AB46" s="32"/>
      <c r="AC46" s="232"/>
      <c r="AD46" s="511"/>
      <c r="AE46" s="371"/>
      <c r="AF46" s="233"/>
      <c r="AG46" s="513"/>
    </row>
    <row r="47" spans="2:33" ht="14.5">
      <c r="B47" s="119">
        <f>IF(C47="","",COUNTIF($C$16:C47,"&lt;&gt;""")-COUNTBLANK($C$16:C47))</f>
        <v>26</v>
      </c>
      <c r="C47" s="53" t="s">
        <v>440</v>
      </c>
      <c r="D47" s="101" t="s">
        <v>441</v>
      </c>
      <c r="E47" s="109" t="s">
        <v>128</v>
      </c>
      <c r="F47" s="54" t="s">
        <v>109</v>
      </c>
      <c r="H47" s="442">
        <f t="shared" si="7"/>
        <v>1</v>
      </c>
      <c r="I47" s="512"/>
      <c r="J47" s="232"/>
      <c r="K47" s="511"/>
      <c r="L47" s="512"/>
      <c r="M47" s="232"/>
      <c r="N47" s="511"/>
      <c r="O47" s="512"/>
      <c r="P47" s="232"/>
      <c r="Q47" s="511"/>
      <c r="R47" s="512"/>
      <c r="S47" s="512"/>
      <c r="T47" s="512"/>
      <c r="U47" s="512"/>
      <c r="V47" s="512"/>
      <c r="W47" s="512"/>
      <c r="X47" s="512"/>
      <c r="Y47" s="512"/>
      <c r="Z47" s="512"/>
      <c r="AA47" s="435"/>
      <c r="AB47" s="32"/>
      <c r="AC47" s="232"/>
      <c r="AD47" s="511"/>
      <c r="AE47" s="371"/>
      <c r="AF47" s="233"/>
      <c r="AG47" s="513"/>
    </row>
    <row r="48" spans="2:33" ht="14.5">
      <c r="B48" s="119">
        <f>IF(C48="","",COUNTIF($C$16:C48,"&lt;&gt;""")-COUNTBLANK($C$16:C48))</f>
        <v>27</v>
      </c>
      <c r="C48" s="53" t="s">
        <v>442</v>
      </c>
      <c r="D48" s="101" t="s">
        <v>553</v>
      </c>
      <c r="E48" s="109" t="s">
        <v>128</v>
      </c>
      <c r="F48" s="54" t="s">
        <v>109</v>
      </c>
      <c r="H48" s="442">
        <f t="shared" si="7"/>
        <v>1</v>
      </c>
      <c r="I48" s="512"/>
      <c r="J48" s="232"/>
      <c r="K48" s="511"/>
      <c r="L48" s="512"/>
      <c r="M48" s="232"/>
      <c r="N48" s="511"/>
      <c r="O48" s="512"/>
      <c r="P48" s="232"/>
      <c r="Q48" s="511"/>
      <c r="R48" s="512"/>
      <c r="S48" s="512"/>
      <c r="T48" s="512"/>
      <c r="U48" s="512"/>
      <c r="V48" s="512"/>
      <c r="W48" s="512"/>
      <c r="X48" s="512"/>
      <c r="Y48" s="512"/>
      <c r="Z48" s="512"/>
      <c r="AA48" s="435"/>
      <c r="AB48" s="32"/>
      <c r="AC48" s="232"/>
      <c r="AD48" s="511"/>
      <c r="AE48" s="371"/>
      <c r="AF48" s="233"/>
      <c r="AG48" s="513"/>
    </row>
    <row r="49" spans="2:33" ht="14.5">
      <c r="B49" s="119">
        <f>IF(C49="","",COUNTIF($C$16:C49,"&lt;&gt;""")-COUNTBLANK($C$16:C49))</f>
        <v>28</v>
      </c>
      <c r="C49" s="53" t="s">
        <v>443</v>
      </c>
      <c r="D49" s="101" t="s">
        <v>554</v>
      </c>
      <c r="E49" s="109" t="s">
        <v>128</v>
      </c>
      <c r="F49" s="54" t="s">
        <v>114</v>
      </c>
      <c r="H49" s="442">
        <f t="shared" si="7"/>
        <v>1</v>
      </c>
      <c r="I49" s="347">
        <f>SUM(I44:I48)</f>
        <v>0</v>
      </c>
      <c r="J49" s="232"/>
      <c r="K49" s="511"/>
      <c r="L49" s="347">
        <f>SUM(L44:L48)</f>
        <v>0</v>
      </c>
      <c r="M49" s="232"/>
      <c r="N49" s="511"/>
      <c r="O49" s="347">
        <f>SUM(O44:O48)</f>
        <v>0</v>
      </c>
      <c r="P49" s="232"/>
      <c r="Q49" s="511"/>
      <c r="R49" s="347">
        <f t="shared" ref="R49:Z49" si="8">SUM(R44:R48)</f>
        <v>0</v>
      </c>
      <c r="S49" s="347">
        <f t="shared" si="8"/>
        <v>0</v>
      </c>
      <c r="T49" s="347">
        <f t="shared" si="8"/>
        <v>0</v>
      </c>
      <c r="U49" s="347">
        <f t="shared" si="8"/>
        <v>0</v>
      </c>
      <c r="V49" s="347">
        <f t="shared" si="8"/>
        <v>0</v>
      </c>
      <c r="W49" s="347">
        <f t="shared" si="8"/>
        <v>0</v>
      </c>
      <c r="X49" s="347">
        <f t="shared" si="8"/>
        <v>0</v>
      </c>
      <c r="Y49" s="347">
        <f t="shared" si="8"/>
        <v>0</v>
      </c>
      <c r="Z49" s="347">
        <f t="shared" si="8"/>
        <v>0</v>
      </c>
      <c r="AA49" s="335">
        <f>SUM(AA44:AA48)</f>
        <v>0</v>
      </c>
      <c r="AB49" s="32"/>
      <c r="AC49" s="232"/>
      <c r="AD49" s="511"/>
      <c r="AE49" s="371"/>
      <c r="AF49" s="233"/>
      <c r="AG49" s="513"/>
    </row>
    <row r="50" spans="2:33" ht="13.4" customHeight="1">
      <c r="B50" s="119" t="str">
        <f>IF(C50="","",COUNTIF($C$16:C50,"&lt;&gt;""")-COUNTBLANK($C$16:C50))</f>
        <v/>
      </c>
      <c r="C50" s="33"/>
      <c r="D50" s="233"/>
      <c r="E50" s="33"/>
      <c r="F50" s="33"/>
      <c r="H50" s="511"/>
      <c r="I50" s="230"/>
      <c r="J50" s="230"/>
      <c r="K50" s="511"/>
      <c r="L50" s="511"/>
      <c r="M50" s="230"/>
      <c r="N50" s="511"/>
      <c r="O50" s="230"/>
      <c r="P50" s="230"/>
      <c r="Q50" s="511"/>
      <c r="R50" s="230"/>
      <c r="S50" s="230"/>
      <c r="T50" s="230"/>
      <c r="U50" s="230"/>
      <c r="V50" s="230"/>
      <c r="W50" s="230"/>
      <c r="X50" s="230"/>
      <c r="Y50" s="230"/>
      <c r="Z50" s="230"/>
      <c r="AB50" s="32"/>
      <c r="AC50" s="230"/>
      <c r="AD50" s="511"/>
      <c r="AE50" s="233"/>
      <c r="AF50" s="233"/>
      <c r="AG50" s="502"/>
    </row>
    <row r="51" spans="2:33" ht="13.4" customHeight="1">
      <c r="B51" s="119"/>
      <c r="C51" s="53"/>
      <c r="D51" s="408" t="s">
        <v>453</v>
      </c>
      <c r="E51" s="54"/>
      <c r="F51" s="54"/>
      <c r="G51" s="31"/>
      <c r="H51" s="32"/>
      <c r="I51" s="230"/>
      <c r="J51" s="230"/>
      <c r="K51" s="511"/>
      <c r="L51" s="511"/>
      <c r="M51" s="230"/>
      <c r="N51" s="511"/>
      <c r="O51" s="230"/>
      <c r="P51" s="230"/>
      <c r="Q51" s="511"/>
      <c r="R51" s="230"/>
      <c r="S51" s="230"/>
      <c r="T51" s="230"/>
      <c r="U51" s="230"/>
      <c r="V51" s="230"/>
      <c r="W51" s="230"/>
      <c r="X51" s="230"/>
      <c r="Y51" s="230"/>
      <c r="Z51" s="230"/>
      <c r="AB51" s="32"/>
      <c r="AC51" s="230"/>
      <c r="AD51" s="511"/>
      <c r="AE51" s="233"/>
      <c r="AF51" s="233"/>
      <c r="AG51" s="502"/>
    </row>
    <row r="52" spans="2:33" ht="13.4" customHeight="1">
      <c r="B52" s="119">
        <f>IF(C52="","",COUNTIF($C$16:C52,"&lt;&gt;""")-COUNTBLANK($C$16:C52))</f>
        <v>29</v>
      </c>
      <c r="C52" s="53" t="s">
        <v>444</v>
      </c>
      <c r="D52" s="101" t="s">
        <v>829</v>
      </c>
      <c r="E52" s="109" t="s">
        <v>128</v>
      </c>
      <c r="F52" s="54" t="s">
        <v>109</v>
      </c>
      <c r="H52" s="442">
        <f t="shared" ref="H52:H56" si="9">IF(AND(I52&lt;&gt;"",J52&lt;&gt;"",L52&lt;&gt;"",M52&lt;&gt;"",O52&lt;&gt;"",P52&lt;&gt;"",AG52&lt;&gt;"",R52&lt;&gt;"",S52&lt;&gt;"",T52&lt;&gt;"",U52&lt;&gt;"",V52&lt;&gt;"",W52&lt;&gt;"",X52&lt;&gt;"",Y52&lt;&gt;"",Z52&lt;&gt;"",AA52&lt;&gt;"",AC52&lt;&gt;""),0,1)</f>
        <v>1</v>
      </c>
      <c r="I52" s="512"/>
      <c r="J52" s="232"/>
      <c r="K52" s="511"/>
      <c r="L52" s="512"/>
      <c r="M52" s="232"/>
      <c r="N52" s="511"/>
      <c r="O52" s="512"/>
      <c r="P52" s="232"/>
      <c r="Q52" s="511"/>
      <c r="R52" s="512"/>
      <c r="S52" s="512"/>
      <c r="T52" s="512"/>
      <c r="U52" s="512"/>
      <c r="V52" s="512"/>
      <c r="W52" s="512"/>
      <c r="X52" s="512"/>
      <c r="Y52" s="512"/>
      <c r="Z52" s="512"/>
      <c r="AA52" s="435"/>
      <c r="AB52" s="32"/>
      <c r="AC52" s="232"/>
      <c r="AD52" s="511"/>
      <c r="AE52" s="371"/>
      <c r="AF52" s="233"/>
      <c r="AG52" s="513"/>
    </row>
    <row r="53" spans="2:33" ht="13.4" customHeight="1">
      <c r="B53" s="119">
        <f>IF(C53="","",COUNTIF($C$16:C53,"&lt;&gt;""")-COUNTBLANK($C$16:C53))</f>
        <v>30</v>
      </c>
      <c r="C53" s="53" t="s">
        <v>445</v>
      </c>
      <c r="D53" s="101" t="s">
        <v>830</v>
      </c>
      <c r="E53" s="109" t="s">
        <v>128</v>
      </c>
      <c r="F53" s="54" t="s">
        <v>109</v>
      </c>
      <c r="H53" s="442">
        <f t="shared" si="9"/>
        <v>1</v>
      </c>
      <c r="I53" s="512"/>
      <c r="J53" s="232"/>
      <c r="K53" s="511"/>
      <c r="L53" s="512"/>
      <c r="M53" s="232"/>
      <c r="N53" s="511"/>
      <c r="O53" s="512"/>
      <c r="P53" s="232"/>
      <c r="Q53" s="511"/>
      <c r="R53" s="512"/>
      <c r="S53" s="512"/>
      <c r="T53" s="512"/>
      <c r="U53" s="512"/>
      <c r="V53" s="512"/>
      <c r="W53" s="512"/>
      <c r="X53" s="512"/>
      <c r="Y53" s="512"/>
      <c r="Z53" s="512"/>
      <c r="AA53" s="435"/>
      <c r="AB53" s="32"/>
      <c r="AC53" s="232"/>
      <c r="AD53" s="511"/>
      <c r="AE53" s="371"/>
      <c r="AF53" s="233"/>
      <c r="AG53" s="513"/>
    </row>
    <row r="54" spans="2:33" ht="13.4" customHeight="1">
      <c r="B54" s="119">
        <f>IF(C54="","",COUNTIF($C$16:C54,"&lt;&gt;""")-COUNTBLANK($C$16:C54))</f>
        <v>31</v>
      </c>
      <c r="C54" s="53" t="s">
        <v>446</v>
      </c>
      <c r="D54" s="101" t="s">
        <v>831</v>
      </c>
      <c r="E54" s="109" t="s">
        <v>128</v>
      </c>
      <c r="F54" s="54" t="s">
        <v>109</v>
      </c>
      <c r="H54" s="442">
        <f t="shared" si="9"/>
        <v>1</v>
      </c>
      <c r="I54" s="512"/>
      <c r="J54" s="232"/>
      <c r="K54" s="511"/>
      <c r="L54" s="512"/>
      <c r="M54" s="232"/>
      <c r="N54" s="511"/>
      <c r="O54" s="512"/>
      <c r="P54" s="232"/>
      <c r="Q54" s="511"/>
      <c r="R54" s="512"/>
      <c r="S54" s="512"/>
      <c r="T54" s="512"/>
      <c r="U54" s="512"/>
      <c r="V54" s="512"/>
      <c r="W54" s="512"/>
      <c r="X54" s="512"/>
      <c r="Y54" s="512"/>
      <c r="Z54" s="512"/>
      <c r="AA54" s="435"/>
      <c r="AB54" s="32"/>
      <c r="AC54" s="232"/>
      <c r="AD54" s="511"/>
      <c r="AE54" s="371"/>
      <c r="AF54" s="233"/>
      <c r="AG54" s="513"/>
    </row>
    <row r="55" spans="2:33" ht="13.4" customHeight="1">
      <c r="B55" s="119">
        <f>IF(C55="","",COUNTIF($C$16:C55,"&lt;&gt;""")-COUNTBLANK($C$16:C55))</f>
        <v>32</v>
      </c>
      <c r="C55" s="53" t="s">
        <v>447</v>
      </c>
      <c r="D55" s="101" t="s">
        <v>832</v>
      </c>
      <c r="E55" s="109" t="s">
        <v>128</v>
      </c>
      <c r="F55" s="54" t="s">
        <v>109</v>
      </c>
      <c r="H55" s="442">
        <f t="shared" si="9"/>
        <v>1</v>
      </c>
      <c r="I55" s="512"/>
      <c r="J55" s="232"/>
      <c r="K55" s="511"/>
      <c r="L55" s="512"/>
      <c r="M55" s="232"/>
      <c r="N55" s="511"/>
      <c r="O55" s="512"/>
      <c r="P55" s="232"/>
      <c r="Q55" s="511"/>
      <c r="R55" s="512"/>
      <c r="S55" s="512"/>
      <c r="T55" s="512"/>
      <c r="U55" s="512"/>
      <c r="V55" s="512"/>
      <c r="W55" s="512"/>
      <c r="X55" s="512"/>
      <c r="Y55" s="512"/>
      <c r="Z55" s="512"/>
      <c r="AA55" s="435"/>
      <c r="AB55" s="32"/>
      <c r="AC55" s="232"/>
      <c r="AD55" s="511"/>
      <c r="AE55" s="371"/>
      <c r="AF55" s="233"/>
      <c r="AG55" s="513"/>
    </row>
    <row r="56" spans="2:33" ht="13.4" customHeight="1">
      <c r="B56" s="119">
        <f>IF(C56="","",COUNTIF($C$16:C56,"&lt;&gt;""")-COUNTBLANK($C$16:C56))</f>
        <v>33</v>
      </c>
      <c r="C56" s="53" t="s">
        <v>448</v>
      </c>
      <c r="D56" s="101" t="s">
        <v>528</v>
      </c>
      <c r="E56" s="109" t="s">
        <v>128</v>
      </c>
      <c r="F56" s="54" t="s">
        <v>109</v>
      </c>
      <c r="H56" s="442">
        <f t="shared" si="9"/>
        <v>1</v>
      </c>
      <c r="I56" s="347">
        <f>SUM(I52:I55)</f>
        <v>0</v>
      </c>
      <c r="J56" s="232"/>
      <c r="K56" s="511"/>
      <c r="L56" s="347">
        <f>SUM(L52:L55)</f>
        <v>0</v>
      </c>
      <c r="M56" s="232"/>
      <c r="N56" s="511"/>
      <c r="O56" s="347">
        <f>SUM(O52:O55)</f>
        <v>0</v>
      </c>
      <c r="P56" s="232"/>
      <c r="Q56" s="511"/>
      <c r="R56" s="347">
        <f t="shared" ref="R56:Z56" si="10">SUM(R52:R55)</f>
        <v>0</v>
      </c>
      <c r="S56" s="347">
        <f t="shared" si="10"/>
        <v>0</v>
      </c>
      <c r="T56" s="347">
        <f t="shared" si="10"/>
        <v>0</v>
      </c>
      <c r="U56" s="347">
        <f t="shared" si="10"/>
        <v>0</v>
      </c>
      <c r="V56" s="347">
        <f t="shared" si="10"/>
        <v>0</v>
      </c>
      <c r="W56" s="347">
        <f t="shared" si="10"/>
        <v>0</v>
      </c>
      <c r="X56" s="347">
        <f t="shared" si="10"/>
        <v>0</v>
      </c>
      <c r="Y56" s="347">
        <f t="shared" si="10"/>
        <v>0</v>
      </c>
      <c r="Z56" s="347">
        <f t="shared" si="10"/>
        <v>0</v>
      </c>
      <c r="AA56" s="335">
        <f>SUM(AA52:AA55)</f>
        <v>0</v>
      </c>
      <c r="AB56" s="32"/>
      <c r="AC56" s="232"/>
      <c r="AD56" s="511"/>
      <c r="AE56" s="371"/>
      <c r="AF56" s="233"/>
      <c r="AG56" s="513"/>
    </row>
    <row r="57" spans="2:33" ht="13.4" customHeight="1">
      <c r="B57" s="119" t="str">
        <f>IF(C57="","",COUNTIF($C$16:C57,"&lt;&gt;""")-COUNTBLANK($C$16:C57))</f>
        <v/>
      </c>
      <c r="C57" s="33"/>
      <c r="D57" s="233"/>
      <c r="E57" s="33"/>
      <c r="F57" s="33"/>
      <c r="H57" s="511"/>
      <c r="I57" s="230"/>
      <c r="J57" s="230"/>
      <c r="K57" s="511"/>
      <c r="L57" s="230"/>
      <c r="M57" s="230"/>
      <c r="N57" s="511"/>
      <c r="O57" s="230"/>
      <c r="P57" s="230"/>
      <c r="Q57" s="511"/>
      <c r="R57" s="230"/>
      <c r="S57" s="230"/>
      <c r="T57" s="230"/>
      <c r="U57" s="230"/>
      <c r="V57" s="230"/>
      <c r="W57" s="230"/>
      <c r="X57" s="230"/>
      <c r="Y57" s="230"/>
      <c r="Z57" s="230"/>
      <c r="AB57" s="32"/>
      <c r="AC57" s="230"/>
      <c r="AD57" s="511"/>
      <c r="AE57" s="233"/>
      <c r="AF57" s="233"/>
      <c r="AG57" s="502"/>
    </row>
    <row r="58" spans="2:33" ht="13.4" customHeight="1">
      <c r="B58" s="119" t="str">
        <f>IF(C58="","",COUNTIF($C$16:C58,"&lt;&gt;""")-COUNTBLANK($C$16:C58))</f>
        <v/>
      </c>
      <c r="C58" s="53"/>
      <c r="D58" s="408" t="s">
        <v>555</v>
      </c>
      <c r="E58" s="54"/>
      <c r="F58" s="54"/>
      <c r="H58" s="511"/>
      <c r="I58" s="230"/>
      <c r="J58" s="230"/>
      <c r="K58" s="511"/>
      <c r="L58" s="230"/>
      <c r="M58" s="230"/>
      <c r="N58" s="511"/>
      <c r="O58" s="230"/>
      <c r="P58" s="230"/>
      <c r="Q58" s="511"/>
      <c r="R58" s="230"/>
      <c r="S58" s="230"/>
      <c r="T58" s="230"/>
      <c r="U58" s="230"/>
      <c r="V58" s="230"/>
      <c r="W58" s="230"/>
      <c r="X58" s="230"/>
      <c r="Y58" s="230"/>
      <c r="Z58" s="230"/>
      <c r="AB58" s="32"/>
      <c r="AC58" s="230"/>
      <c r="AD58" s="511"/>
      <c r="AE58" s="233"/>
      <c r="AF58" s="233"/>
      <c r="AG58" s="502"/>
    </row>
    <row r="59" spans="2:33" ht="13.4" customHeight="1">
      <c r="B59" s="119">
        <f>IF(C59="","",COUNTIF($C$16:C59,"&lt;&gt;""")-COUNTBLANK($C$16:C59))</f>
        <v>34</v>
      </c>
      <c r="C59" s="53" t="s">
        <v>449</v>
      </c>
      <c r="D59" s="101" t="s">
        <v>727</v>
      </c>
      <c r="E59" s="109" t="s">
        <v>128</v>
      </c>
      <c r="F59" s="54" t="s">
        <v>109</v>
      </c>
      <c r="H59" s="442">
        <f t="shared" ref="H59:H62" si="11">IF(AND(I59&lt;&gt;"",J59&lt;&gt;"",L59&lt;&gt;"",M59&lt;&gt;"",O59&lt;&gt;"",P59&lt;&gt;"",AG59&lt;&gt;"",R59&lt;&gt;"",S59&lt;&gt;"",T59&lt;&gt;"",U59&lt;&gt;"",V59&lt;&gt;"",W59&lt;&gt;"",X59&lt;&gt;"",Y59&lt;&gt;"",Z59&lt;&gt;"",AA59&lt;&gt;"",AC59&lt;&gt;""),0,1)</f>
        <v>1</v>
      </c>
      <c r="I59" s="512"/>
      <c r="J59" s="232"/>
      <c r="K59" s="511"/>
      <c r="L59" s="512"/>
      <c r="M59" s="232"/>
      <c r="N59" s="511"/>
      <c r="O59" s="512"/>
      <c r="P59" s="232"/>
      <c r="Q59" s="511"/>
      <c r="R59" s="512"/>
      <c r="S59" s="512"/>
      <c r="T59" s="512"/>
      <c r="U59" s="512"/>
      <c r="V59" s="512"/>
      <c r="W59" s="512"/>
      <c r="X59" s="512"/>
      <c r="Y59" s="512"/>
      <c r="Z59" s="512"/>
      <c r="AA59" s="435"/>
      <c r="AB59" s="32"/>
      <c r="AC59" s="232"/>
      <c r="AD59" s="511"/>
      <c r="AE59" s="371"/>
      <c r="AF59" s="233"/>
      <c r="AG59" s="513"/>
    </row>
    <row r="60" spans="2:33" ht="13.4" customHeight="1">
      <c r="B60" s="119">
        <f>IF(C60="","",COUNTIF($C$16:C60,"&lt;&gt;""")-COUNTBLANK($C$16:C60))</f>
        <v>35</v>
      </c>
      <c r="C60" s="53" t="s">
        <v>450</v>
      </c>
      <c r="D60" s="101" t="s">
        <v>728</v>
      </c>
      <c r="E60" s="109" t="s">
        <v>128</v>
      </c>
      <c r="F60" s="54" t="s">
        <v>109</v>
      </c>
      <c r="H60" s="442">
        <f t="shared" si="11"/>
        <v>1</v>
      </c>
      <c r="I60" s="512"/>
      <c r="J60" s="232"/>
      <c r="K60" s="511"/>
      <c r="L60" s="512"/>
      <c r="M60" s="232"/>
      <c r="N60" s="511"/>
      <c r="O60" s="512"/>
      <c r="P60" s="232"/>
      <c r="Q60" s="511"/>
      <c r="R60" s="512"/>
      <c r="S60" s="512"/>
      <c r="T60" s="512"/>
      <c r="U60" s="512"/>
      <c r="V60" s="512"/>
      <c r="W60" s="512"/>
      <c r="X60" s="512"/>
      <c r="Y60" s="512"/>
      <c r="Z60" s="512"/>
      <c r="AA60" s="435"/>
      <c r="AB60" s="32"/>
      <c r="AC60" s="232"/>
      <c r="AD60" s="511"/>
      <c r="AE60" s="371"/>
      <c r="AF60" s="233"/>
      <c r="AG60" s="513"/>
    </row>
    <row r="61" spans="2:33" ht="13.4" customHeight="1">
      <c r="B61" s="119">
        <f>IF(C61="","",COUNTIF($C$16:C61,"&lt;&gt;""")-COUNTBLANK($C$16:C61))</f>
        <v>36</v>
      </c>
      <c r="C61" s="53" t="s">
        <v>452</v>
      </c>
      <c r="D61" s="101" t="s">
        <v>729</v>
      </c>
      <c r="E61" s="109" t="s">
        <v>128</v>
      </c>
      <c r="F61" s="54" t="s">
        <v>109</v>
      </c>
      <c r="H61" s="442">
        <f t="shared" si="11"/>
        <v>1</v>
      </c>
      <c r="I61" s="512"/>
      <c r="J61" s="232"/>
      <c r="K61" s="511"/>
      <c r="L61" s="512"/>
      <c r="M61" s="232"/>
      <c r="N61" s="511"/>
      <c r="O61" s="512"/>
      <c r="P61" s="232"/>
      <c r="Q61" s="511"/>
      <c r="R61" s="512"/>
      <c r="S61" s="512"/>
      <c r="T61" s="512"/>
      <c r="U61" s="512"/>
      <c r="V61" s="512"/>
      <c r="W61" s="512"/>
      <c r="X61" s="512"/>
      <c r="Y61" s="512"/>
      <c r="Z61" s="512"/>
      <c r="AA61" s="435"/>
      <c r="AB61" s="32"/>
      <c r="AC61" s="232"/>
      <c r="AD61" s="511"/>
      <c r="AE61" s="371"/>
      <c r="AF61" s="233"/>
      <c r="AG61" s="513"/>
    </row>
    <row r="62" spans="2:33" ht="13.4" customHeight="1">
      <c r="B62" s="119">
        <f>IF(C62="","",COUNTIF($C$16:C62,"&lt;&gt;""")-COUNTBLANK($C$16:C62))</f>
        <v>37</v>
      </c>
      <c r="C62" s="53" t="s">
        <v>454</v>
      </c>
      <c r="D62" s="101" t="s">
        <v>730</v>
      </c>
      <c r="E62" s="109" t="s">
        <v>128</v>
      </c>
      <c r="F62" s="54" t="s">
        <v>114</v>
      </c>
      <c r="H62" s="442">
        <f t="shared" si="11"/>
        <v>1</v>
      </c>
      <c r="I62" s="347">
        <f>SUM(I59:I61)</f>
        <v>0</v>
      </c>
      <c r="J62" s="232"/>
      <c r="K62" s="511"/>
      <c r="L62" s="347">
        <f>SUM(L59:L61)</f>
        <v>0</v>
      </c>
      <c r="M62" s="232"/>
      <c r="N62" s="511"/>
      <c r="O62" s="347">
        <f>SUM(O59:O61)</f>
        <v>0</v>
      </c>
      <c r="P62" s="232"/>
      <c r="Q62" s="511"/>
      <c r="R62" s="347">
        <f t="shared" ref="R62:Z62" si="12">SUM(R59:R61)</f>
        <v>0</v>
      </c>
      <c r="S62" s="347">
        <f t="shared" si="12"/>
        <v>0</v>
      </c>
      <c r="T62" s="347">
        <f t="shared" si="12"/>
        <v>0</v>
      </c>
      <c r="U62" s="347">
        <f t="shared" si="12"/>
        <v>0</v>
      </c>
      <c r="V62" s="347">
        <f t="shared" si="12"/>
        <v>0</v>
      </c>
      <c r="W62" s="347">
        <f t="shared" si="12"/>
        <v>0</v>
      </c>
      <c r="X62" s="347">
        <f t="shared" si="12"/>
        <v>0</v>
      </c>
      <c r="Y62" s="347">
        <f t="shared" si="12"/>
        <v>0</v>
      </c>
      <c r="Z62" s="347">
        <f t="shared" si="12"/>
        <v>0</v>
      </c>
      <c r="AA62" s="335">
        <f>SUM(AA59:AA61)</f>
        <v>0</v>
      </c>
      <c r="AB62" s="32"/>
      <c r="AC62" s="232"/>
      <c r="AD62" s="511"/>
      <c r="AE62" s="371"/>
      <c r="AF62" s="233"/>
      <c r="AG62" s="513"/>
    </row>
    <row r="63" spans="2:33" ht="13.4" customHeight="1">
      <c r="B63" s="119" t="str">
        <f>IF(C63="","",COUNTIF($C$16:C63,"&lt;&gt;""")-COUNTBLANK($C$16:C63))</f>
        <v/>
      </c>
      <c r="C63" s="33"/>
      <c r="D63" s="233"/>
      <c r="E63" s="33"/>
      <c r="F63" s="33"/>
      <c r="H63" s="511"/>
      <c r="I63" s="230"/>
      <c r="J63" s="230"/>
      <c r="K63" s="511"/>
      <c r="L63" s="511"/>
      <c r="M63" s="230"/>
      <c r="N63" s="511"/>
      <c r="O63" s="230"/>
      <c r="P63" s="230"/>
      <c r="Q63" s="511"/>
      <c r="R63" s="230"/>
      <c r="S63" s="230"/>
      <c r="T63" s="230"/>
      <c r="U63" s="230"/>
      <c r="V63" s="230"/>
      <c r="W63" s="230"/>
      <c r="X63" s="230"/>
      <c r="Y63" s="230"/>
      <c r="Z63" s="230"/>
      <c r="AB63" s="32"/>
      <c r="AC63" s="230"/>
      <c r="AD63" s="511"/>
      <c r="AE63" s="233"/>
      <c r="AF63" s="233"/>
      <c r="AG63" s="502"/>
    </row>
    <row r="64" spans="2:33" ht="13.4" customHeight="1">
      <c r="B64" s="119" t="str">
        <f>IF(C64="","",COUNTIF($C$16:C64,"&lt;&gt;""")-COUNTBLANK($C$16:C64))</f>
        <v/>
      </c>
      <c r="C64" s="53"/>
      <c r="D64" s="408" t="s">
        <v>529</v>
      </c>
      <c r="E64" s="54"/>
      <c r="F64" s="54"/>
      <c r="H64" s="32"/>
      <c r="I64" s="230"/>
      <c r="J64" s="230"/>
      <c r="K64" s="511"/>
      <c r="L64" s="511"/>
      <c r="M64" s="230"/>
      <c r="N64" s="230"/>
      <c r="O64" s="230"/>
      <c r="P64" s="230"/>
      <c r="Q64" s="230"/>
      <c r="R64" s="230"/>
      <c r="S64" s="230"/>
      <c r="T64" s="230"/>
      <c r="U64" s="230"/>
      <c r="V64" s="230"/>
      <c r="W64" s="230"/>
      <c r="X64" s="230"/>
      <c r="Y64" s="230"/>
      <c r="Z64" s="230"/>
      <c r="AB64" s="32"/>
      <c r="AC64" s="230"/>
      <c r="AD64" s="230"/>
      <c r="AE64" s="233"/>
      <c r="AF64" s="233"/>
      <c r="AG64" s="502"/>
    </row>
    <row r="65" spans="2:33" ht="13.4" customHeight="1">
      <c r="B65" s="119">
        <f>IF(C65="","",COUNTIF($C$16:C65,"&lt;&gt;""")-COUNTBLANK($C$16:C65))</f>
        <v>38</v>
      </c>
      <c r="C65" s="53" t="s">
        <v>455</v>
      </c>
      <c r="D65" s="101" t="s">
        <v>529</v>
      </c>
      <c r="E65" s="109" t="s">
        <v>128</v>
      </c>
      <c r="F65" s="54" t="s">
        <v>114</v>
      </c>
      <c r="H65" s="442">
        <f>IF(AND(I65&lt;&gt;"",J65&lt;&gt;"",L65&lt;&gt;"",M65&lt;&gt;"",O65&lt;&gt;"",P65&lt;&gt;"",AG65&lt;&gt;"",R65&lt;&gt;"",S65&lt;&gt;"",T65&lt;&gt;"",U65&lt;&gt;"",V65&lt;&gt;"",W65&lt;&gt;"",X65&lt;&gt;"",Y65&lt;&gt;"",Z65&lt;&gt;"",AA65&lt;&gt;"",AC65&lt;&gt;""),0,1)</f>
        <v>1</v>
      </c>
      <c r="I65" s="347">
        <f>SUM(I49+I41+I27+I19+I56+I62)</f>
        <v>0</v>
      </c>
      <c r="J65" s="232"/>
      <c r="K65" s="511"/>
      <c r="L65" s="347">
        <f>SUM(L49+L41+L27+L19+L56+L62)</f>
        <v>0</v>
      </c>
      <c r="M65" s="232"/>
      <c r="N65" s="511"/>
      <c r="O65" s="347">
        <f>SUM(O49+O41+O27+O19+O56+O62)</f>
        <v>0</v>
      </c>
      <c r="P65" s="232"/>
      <c r="Q65" s="511"/>
      <c r="R65" s="347">
        <f t="shared" ref="R65:Z65" si="13">SUM(R49+R41+R27+R19+R56+R62)</f>
        <v>0</v>
      </c>
      <c r="S65" s="347">
        <f t="shared" si="13"/>
        <v>0</v>
      </c>
      <c r="T65" s="347">
        <f t="shared" si="13"/>
        <v>0</v>
      </c>
      <c r="U65" s="347">
        <f t="shared" si="13"/>
        <v>0</v>
      </c>
      <c r="V65" s="347">
        <f t="shared" si="13"/>
        <v>0</v>
      </c>
      <c r="W65" s="347">
        <f t="shared" si="13"/>
        <v>0</v>
      </c>
      <c r="X65" s="347">
        <f t="shared" si="13"/>
        <v>0</v>
      </c>
      <c r="Y65" s="347">
        <f t="shared" si="13"/>
        <v>0</v>
      </c>
      <c r="Z65" s="347">
        <f t="shared" si="13"/>
        <v>0</v>
      </c>
      <c r="AA65" s="335">
        <f>SUM(AA49+AA41+AA27+AA19+AA56+AA62)</f>
        <v>0</v>
      </c>
      <c r="AB65" s="32"/>
      <c r="AC65" s="232"/>
      <c r="AD65" s="511"/>
      <c r="AE65" s="371"/>
      <c r="AF65" s="233"/>
      <c r="AG65" s="513"/>
    </row>
    <row r="66" spans="2:33" ht="13.4" customHeight="1">
      <c r="B66" s="119" t="str">
        <f>IF(C66="","",COUNTIF($C$16:C66,"&lt;&gt;""")-COUNTBLANK($C$16:C66))</f>
        <v/>
      </c>
      <c r="C66" s="33"/>
      <c r="D66" s="233"/>
      <c r="E66" s="33"/>
      <c r="F66" s="33"/>
      <c r="H66" s="32"/>
      <c r="I66" s="230"/>
      <c r="J66" s="230"/>
      <c r="K66" s="511"/>
      <c r="L66" s="511"/>
      <c r="M66" s="230"/>
      <c r="N66" s="511"/>
      <c r="O66" s="230"/>
      <c r="P66" s="230"/>
      <c r="Q66" s="511"/>
      <c r="R66" s="230"/>
      <c r="S66" s="230"/>
      <c r="T66" s="230"/>
      <c r="U66" s="230"/>
      <c r="V66" s="230"/>
      <c r="W66" s="230"/>
      <c r="X66" s="230"/>
      <c r="Y66" s="230"/>
      <c r="Z66" s="230"/>
      <c r="AB66" s="32"/>
      <c r="AC66" s="230"/>
      <c r="AD66" s="511"/>
      <c r="AE66" s="233"/>
      <c r="AF66" s="233"/>
      <c r="AG66" s="502"/>
    </row>
    <row r="67" spans="2:33" ht="13.4" customHeight="1">
      <c r="B67" s="119" t="str">
        <f>IF(C67="","",COUNTIF($C$16:C67,"&lt;&gt;""")-COUNTBLANK($C$16:C67))</f>
        <v/>
      </c>
      <c r="C67" s="53"/>
      <c r="D67" s="408" t="s">
        <v>456</v>
      </c>
      <c r="E67" s="54"/>
      <c r="F67" s="54"/>
      <c r="H67" s="32"/>
      <c r="I67" s="230"/>
      <c r="J67" s="230"/>
      <c r="K67" s="511"/>
      <c r="L67" s="511"/>
      <c r="M67" s="230"/>
      <c r="N67" s="230"/>
      <c r="O67" s="230"/>
      <c r="P67" s="230"/>
      <c r="Q67" s="230"/>
      <c r="R67" s="230"/>
      <c r="S67" s="230"/>
      <c r="T67" s="230"/>
      <c r="U67" s="230"/>
      <c r="V67" s="230"/>
      <c r="W67" s="230"/>
      <c r="X67" s="230"/>
      <c r="Y67" s="230"/>
      <c r="Z67" s="230"/>
      <c r="AB67" s="32"/>
      <c r="AC67" s="230"/>
      <c r="AD67" s="230"/>
      <c r="AE67" s="233"/>
      <c r="AF67" s="233"/>
      <c r="AG67" s="502"/>
    </row>
    <row r="68" spans="2:33" ht="13.4" customHeight="1">
      <c r="B68" s="119">
        <f>IF(C68="","",COUNTIF($C$16:C68,"&lt;&gt;""")-COUNTBLANK($C$16:C68))</f>
        <v>39</v>
      </c>
      <c r="C68" s="53" t="s">
        <v>457</v>
      </c>
      <c r="D68" s="101" t="s">
        <v>817</v>
      </c>
      <c r="E68" s="109" t="s">
        <v>128</v>
      </c>
      <c r="F68" s="54" t="s">
        <v>109</v>
      </c>
      <c r="H68" s="442">
        <f t="shared" ref="H68:H74" si="14">IF(AND(I68&lt;&gt;"",J68&lt;&gt;"",L68&lt;&gt;"",M68&lt;&gt;"",O68&lt;&gt;"",P68&lt;&gt;"",AG68&lt;&gt;"",R68&lt;&gt;"",S68&lt;&gt;"",T68&lt;&gt;"",U68&lt;&gt;"",V68&lt;&gt;"",W68&lt;&gt;"",X68&lt;&gt;"",Y68&lt;&gt;"",Z68&lt;&gt;"",AA68&lt;&gt;"",AC68&lt;&gt;""),0,1)</f>
        <v>1</v>
      </c>
      <c r="I68" s="512"/>
      <c r="J68" s="232"/>
      <c r="K68" s="511"/>
      <c r="L68" s="512"/>
      <c r="M68" s="232"/>
      <c r="N68" s="511"/>
      <c r="O68" s="512"/>
      <c r="P68" s="232"/>
      <c r="Q68" s="511"/>
      <c r="R68" s="512"/>
      <c r="S68" s="512"/>
      <c r="T68" s="512"/>
      <c r="U68" s="512"/>
      <c r="V68" s="512"/>
      <c r="W68" s="512"/>
      <c r="X68" s="512"/>
      <c r="Y68" s="512"/>
      <c r="Z68" s="512"/>
      <c r="AA68" s="435"/>
      <c r="AB68" s="32"/>
      <c r="AC68" s="232"/>
      <c r="AD68" s="511"/>
      <c r="AE68" s="371"/>
      <c r="AF68" s="233"/>
      <c r="AG68" s="513"/>
    </row>
    <row r="69" spans="2:33" ht="13.4" customHeight="1">
      <c r="B69" s="119">
        <f>IF(C69="","",COUNTIF($C$16:C69,"&lt;&gt;""")-COUNTBLANK($C$16:C69))</f>
        <v>40</v>
      </c>
      <c r="C69" s="53" t="s">
        <v>458</v>
      </c>
      <c r="D69" s="101" t="s">
        <v>818</v>
      </c>
      <c r="E69" s="109" t="s">
        <v>128</v>
      </c>
      <c r="F69" s="54" t="s">
        <v>109</v>
      </c>
      <c r="H69" s="442">
        <f t="shared" si="14"/>
        <v>1</v>
      </c>
      <c r="I69" s="512"/>
      <c r="J69" s="232"/>
      <c r="K69" s="511"/>
      <c r="L69" s="512"/>
      <c r="M69" s="232"/>
      <c r="N69" s="511"/>
      <c r="O69" s="512"/>
      <c r="P69" s="232"/>
      <c r="Q69" s="511"/>
      <c r="R69" s="512"/>
      <c r="S69" s="512"/>
      <c r="T69" s="512"/>
      <c r="U69" s="512"/>
      <c r="V69" s="512"/>
      <c r="W69" s="512"/>
      <c r="X69" s="512"/>
      <c r="Y69" s="512"/>
      <c r="Z69" s="512"/>
      <c r="AA69" s="435"/>
      <c r="AB69" s="32"/>
      <c r="AC69" s="232"/>
      <c r="AD69" s="511"/>
      <c r="AE69" s="371"/>
      <c r="AF69" s="233"/>
      <c r="AG69" s="513"/>
    </row>
    <row r="70" spans="2:33" ht="13.4" customHeight="1">
      <c r="B70" s="119">
        <f>IF(C70="","",COUNTIF($C$16:C70,"&lt;&gt;""")-COUNTBLANK($C$16:C70))</f>
        <v>41</v>
      </c>
      <c r="C70" s="53" t="s">
        <v>459</v>
      </c>
      <c r="D70" s="101" t="s">
        <v>819</v>
      </c>
      <c r="E70" s="109" t="s">
        <v>128</v>
      </c>
      <c r="F70" s="54" t="s">
        <v>109</v>
      </c>
      <c r="H70" s="442">
        <f t="shared" si="14"/>
        <v>1</v>
      </c>
      <c r="I70" s="512"/>
      <c r="J70" s="232"/>
      <c r="K70" s="511"/>
      <c r="L70" s="512"/>
      <c r="M70" s="232"/>
      <c r="N70" s="511"/>
      <c r="O70" s="512"/>
      <c r="P70" s="232"/>
      <c r="Q70" s="511"/>
      <c r="R70" s="512"/>
      <c r="S70" s="512"/>
      <c r="T70" s="512"/>
      <c r="U70" s="512"/>
      <c r="V70" s="512"/>
      <c r="W70" s="512"/>
      <c r="X70" s="512"/>
      <c r="Y70" s="512"/>
      <c r="Z70" s="512"/>
      <c r="AA70" s="435"/>
      <c r="AB70" s="32"/>
      <c r="AC70" s="232"/>
      <c r="AD70" s="511"/>
      <c r="AE70" s="371"/>
      <c r="AF70" s="233"/>
      <c r="AG70" s="513"/>
    </row>
    <row r="71" spans="2:33" ht="13.4" customHeight="1">
      <c r="B71" s="119">
        <f>IF(C71="","",COUNTIF($C$16:C71,"&lt;&gt;""")-COUNTBLANK($C$16:C71))</f>
        <v>42</v>
      </c>
      <c r="C71" s="53" t="s">
        <v>460</v>
      </c>
      <c r="D71" s="101" t="s">
        <v>820</v>
      </c>
      <c r="E71" s="109" t="s">
        <v>128</v>
      </c>
      <c r="F71" s="54" t="s">
        <v>109</v>
      </c>
      <c r="H71" s="442">
        <f t="shared" si="14"/>
        <v>1</v>
      </c>
      <c r="I71" s="512"/>
      <c r="J71" s="232"/>
      <c r="K71" s="511"/>
      <c r="L71" s="512"/>
      <c r="M71" s="232"/>
      <c r="N71" s="511"/>
      <c r="O71" s="512"/>
      <c r="P71" s="232"/>
      <c r="Q71" s="511"/>
      <c r="R71" s="512"/>
      <c r="S71" s="512"/>
      <c r="T71" s="512"/>
      <c r="U71" s="512"/>
      <c r="V71" s="512"/>
      <c r="W71" s="512"/>
      <c r="X71" s="512"/>
      <c r="Y71" s="512"/>
      <c r="Z71" s="512"/>
      <c r="AA71" s="435"/>
      <c r="AB71" s="32"/>
      <c r="AC71" s="232"/>
      <c r="AD71" s="511"/>
      <c r="AE71" s="371"/>
      <c r="AF71" s="233"/>
      <c r="AG71" s="513"/>
    </row>
    <row r="72" spans="2:33" ht="13.4" customHeight="1">
      <c r="B72" s="119">
        <f>IF(C72="","",COUNTIF($C$16:C72,"&lt;&gt;""")-COUNTBLANK($C$16:C72))</f>
        <v>43</v>
      </c>
      <c r="C72" s="53" t="s">
        <v>461</v>
      </c>
      <c r="D72" s="101" t="s">
        <v>498</v>
      </c>
      <c r="E72" s="109" t="s">
        <v>128</v>
      </c>
      <c r="F72" s="54" t="s">
        <v>109</v>
      </c>
      <c r="H72" s="442">
        <f t="shared" si="14"/>
        <v>1</v>
      </c>
      <c r="I72" s="512"/>
      <c r="J72" s="232"/>
      <c r="K72" s="511"/>
      <c r="L72" s="512"/>
      <c r="M72" s="232"/>
      <c r="N72" s="511"/>
      <c r="O72" s="512"/>
      <c r="P72" s="232"/>
      <c r="Q72" s="511"/>
      <c r="R72" s="512"/>
      <c r="S72" s="512"/>
      <c r="T72" s="512"/>
      <c r="U72" s="512"/>
      <c r="V72" s="512"/>
      <c r="W72" s="512"/>
      <c r="X72" s="512"/>
      <c r="Y72" s="512"/>
      <c r="Z72" s="512"/>
      <c r="AA72" s="435"/>
      <c r="AB72" s="32"/>
      <c r="AC72" s="232"/>
      <c r="AD72" s="511"/>
      <c r="AE72" s="371"/>
      <c r="AF72" s="233"/>
      <c r="AG72" s="513"/>
    </row>
    <row r="73" spans="2:33" ht="13.4" customHeight="1">
      <c r="B73" s="119">
        <f>IF(C73="","",COUNTIF($C$16:C73,"&lt;&gt;""")-COUNTBLANK($C$16:C73))</f>
        <v>44</v>
      </c>
      <c r="C73" s="53" t="s">
        <v>462</v>
      </c>
      <c r="D73" s="101" t="s">
        <v>556</v>
      </c>
      <c r="E73" s="109" t="s">
        <v>128</v>
      </c>
      <c r="F73" s="54" t="s">
        <v>109</v>
      </c>
      <c r="H73" s="442">
        <f t="shared" si="14"/>
        <v>1</v>
      </c>
      <c r="I73" s="512"/>
      <c r="J73" s="232"/>
      <c r="K73" s="511"/>
      <c r="L73" s="512"/>
      <c r="M73" s="232"/>
      <c r="N73" s="511"/>
      <c r="O73" s="512"/>
      <c r="P73" s="232"/>
      <c r="Q73" s="511"/>
      <c r="R73" s="512"/>
      <c r="S73" s="512"/>
      <c r="T73" s="512"/>
      <c r="U73" s="512"/>
      <c r="V73" s="512"/>
      <c r="W73" s="512"/>
      <c r="X73" s="512"/>
      <c r="Y73" s="512"/>
      <c r="Z73" s="512"/>
      <c r="AA73" s="435"/>
      <c r="AB73" s="32"/>
      <c r="AC73" s="232"/>
      <c r="AD73" s="511"/>
      <c r="AE73" s="371"/>
      <c r="AF73" s="233"/>
      <c r="AG73" s="513"/>
    </row>
    <row r="74" spans="2:33" ht="13.4" customHeight="1">
      <c r="B74" s="119">
        <f>IF(C74="","",COUNTIF($C$16:C74,"&lt;&gt;""")-COUNTBLANK($C$16:C74))</f>
        <v>45</v>
      </c>
      <c r="C74" s="53" t="s">
        <v>463</v>
      </c>
      <c r="D74" s="101" t="s">
        <v>317</v>
      </c>
      <c r="E74" s="109" t="s">
        <v>128</v>
      </c>
      <c r="F74" s="54" t="s">
        <v>114</v>
      </c>
      <c r="H74" s="442">
        <f t="shared" si="14"/>
        <v>1</v>
      </c>
      <c r="I74" s="347">
        <f>SUM(I68:I73)</f>
        <v>0</v>
      </c>
      <c r="J74" s="232"/>
      <c r="K74" s="511"/>
      <c r="L74" s="347">
        <f>SUM(L68:L73)</f>
        <v>0</v>
      </c>
      <c r="M74" s="232"/>
      <c r="N74" s="511"/>
      <c r="O74" s="347">
        <f>SUM(O68:O73)</f>
        <v>0</v>
      </c>
      <c r="P74" s="232"/>
      <c r="Q74" s="511"/>
      <c r="R74" s="347">
        <f t="shared" ref="R74:Z74" si="15">SUM(R68:R73)</f>
        <v>0</v>
      </c>
      <c r="S74" s="347">
        <f t="shared" si="15"/>
        <v>0</v>
      </c>
      <c r="T74" s="347">
        <f t="shared" si="15"/>
        <v>0</v>
      </c>
      <c r="U74" s="347">
        <f t="shared" si="15"/>
        <v>0</v>
      </c>
      <c r="V74" s="347">
        <f t="shared" si="15"/>
        <v>0</v>
      </c>
      <c r="W74" s="347">
        <f t="shared" si="15"/>
        <v>0</v>
      </c>
      <c r="X74" s="347">
        <f t="shared" si="15"/>
        <v>0</v>
      </c>
      <c r="Y74" s="347">
        <f t="shared" si="15"/>
        <v>0</v>
      </c>
      <c r="Z74" s="347">
        <f t="shared" si="15"/>
        <v>0</v>
      </c>
      <c r="AA74" s="335">
        <f>SUM(AA68:AA73)</f>
        <v>0</v>
      </c>
      <c r="AB74" s="32"/>
      <c r="AC74" s="232"/>
      <c r="AD74" s="511"/>
      <c r="AE74" s="371"/>
      <c r="AF74" s="233"/>
      <c r="AG74" s="513"/>
    </row>
    <row r="75" spans="2:33" ht="13.4" customHeight="1">
      <c r="B75" s="119" t="str">
        <f>IF(C75="","",COUNTIF($C$16:C75,"&lt;&gt;""")-COUNTBLANK($C$16:C75))</f>
        <v/>
      </c>
      <c r="C75" s="33"/>
      <c r="D75" s="233"/>
      <c r="E75" s="33"/>
      <c r="F75" s="33"/>
      <c r="H75" s="32"/>
      <c r="I75" s="230"/>
      <c r="J75" s="230"/>
      <c r="K75" s="511"/>
      <c r="L75" s="511"/>
      <c r="M75" s="230"/>
      <c r="N75" s="511"/>
      <c r="O75" s="230"/>
      <c r="P75" s="230"/>
      <c r="Q75" s="233"/>
      <c r="R75" s="233"/>
      <c r="S75" s="32"/>
      <c r="T75" s="32"/>
      <c r="U75" s="32"/>
      <c r="V75" s="32"/>
      <c r="W75" s="32"/>
      <c r="X75" s="32"/>
      <c r="Y75" s="32"/>
      <c r="Z75" s="32"/>
      <c r="AB75" s="32"/>
      <c r="AC75" s="32"/>
      <c r="AD75" s="32"/>
      <c r="AE75" s="32"/>
      <c r="AF75" s="32"/>
      <c r="AG75" s="514"/>
    </row>
    <row r="76" spans="2:33" ht="13.4" customHeight="1">
      <c r="B76" s="119" t="str">
        <f>IF(C76="","",COUNTIF($C$16:C76,"&lt;&gt;""")-COUNTBLANK($C$16:C76))</f>
        <v/>
      </c>
      <c r="C76" s="246"/>
      <c r="D76" s="463" t="s">
        <v>464</v>
      </c>
      <c r="E76" s="247"/>
      <c r="F76" s="247"/>
      <c r="G76" s="31"/>
      <c r="H76" s="32"/>
      <c r="I76" s="32"/>
      <c r="J76" s="32"/>
      <c r="K76" s="32"/>
      <c r="L76" s="511"/>
      <c r="M76" s="230"/>
      <c r="N76" s="511"/>
      <c r="O76" s="230"/>
      <c r="P76" s="230"/>
      <c r="Q76" s="233"/>
      <c r="R76" s="233"/>
      <c r="S76" s="32"/>
      <c r="T76" s="32"/>
      <c r="U76" s="32"/>
      <c r="V76" s="32"/>
      <c r="W76" s="32"/>
      <c r="X76" s="32"/>
      <c r="Y76" s="32"/>
      <c r="Z76" s="32"/>
      <c r="AB76" s="32"/>
      <c r="AC76" s="32"/>
      <c r="AD76" s="32"/>
      <c r="AE76" s="32"/>
      <c r="AF76" s="32"/>
      <c r="AG76" s="515"/>
    </row>
    <row r="77" spans="2:33" ht="28">
      <c r="B77" s="119">
        <f>IF(C77="","",COUNTIF($C$16:C77,"&lt;&gt;""")-COUNTBLANK($C$16:C77))</f>
        <v>46</v>
      </c>
      <c r="C77" s="246" t="s">
        <v>465</v>
      </c>
      <c r="D77" s="464" t="s">
        <v>466</v>
      </c>
      <c r="E77" s="387" t="s">
        <v>128</v>
      </c>
      <c r="F77" s="247" t="s">
        <v>109</v>
      </c>
      <c r="G77" s="31"/>
      <c r="H77" s="442">
        <f>IF(AND(I77&lt;&gt;"",J77&lt;&gt;"",L77&lt;&gt;"",M77&lt;&gt;"",O77&lt;&gt;"",P77&lt;&gt;"",AG77&lt;&gt;"",R77&lt;&gt;"",S77&lt;&gt;"",T77&lt;&gt;"",U77&lt;&gt;"",V77&lt;&gt;"",W77&lt;&gt;"",X77&lt;&gt;"",Y77&lt;&gt;"",Z77&lt;&gt;"",AA77&lt;&gt;"",AC77&lt;&gt;""),0,1)</f>
        <v>1</v>
      </c>
      <c r="I77" s="512"/>
      <c r="J77" s="232"/>
      <c r="K77" s="511"/>
      <c r="L77" s="512"/>
      <c r="M77" s="232"/>
      <c r="N77" s="511"/>
      <c r="O77" s="512"/>
      <c r="P77" s="232"/>
      <c r="Q77" s="511"/>
      <c r="R77" s="512"/>
      <c r="S77" s="512"/>
      <c r="T77" s="512"/>
      <c r="U77" s="512"/>
      <c r="V77" s="512"/>
      <c r="W77" s="512"/>
      <c r="X77" s="512"/>
      <c r="Y77" s="512"/>
      <c r="Z77" s="512"/>
      <c r="AA77" s="435"/>
      <c r="AB77" s="32"/>
      <c r="AC77" s="232"/>
      <c r="AD77" s="511"/>
      <c r="AE77" s="371"/>
      <c r="AF77" s="233"/>
      <c r="AG77" s="513"/>
    </row>
    <row r="78" spans="2:33" ht="18" customHeight="1">
      <c r="B78" s="48"/>
      <c r="C78" s="33"/>
      <c r="D78" s="33"/>
      <c r="E78" s="33"/>
      <c r="F78" s="33"/>
      <c r="H78" s="31"/>
      <c r="I78" s="79"/>
      <c r="J78" s="79"/>
      <c r="K78" s="80"/>
      <c r="L78" s="80"/>
      <c r="M78" s="79"/>
      <c r="N78" s="80"/>
      <c r="O78" s="79"/>
      <c r="P78" s="79"/>
      <c r="R78" s="33"/>
      <c r="S78" s="31"/>
      <c r="AG78" s="117"/>
    </row>
    <row r="79" spans="2:33" ht="17.149999999999999" customHeight="1">
      <c r="B79" s="48"/>
      <c r="C79" s="31" t="s">
        <v>110</v>
      </c>
      <c r="H79" s="31"/>
      <c r="I79" s="79"/>
      <c r="J79" s="79"/>
      <c r="K79" s="79"/>
      <c r="L79" s="79"/>
      <c r="M79" s="79"/>
      <c r="N79" s="80"/>
      <c r="O79" s="79"/>
      <c r="P79" s="79"/>
      <c r="R79" s="33"/>
      <c r="S79" s="31"/>
      <c r="AG79" s="117"/>
    </row>
    <row r="80" spans="2:33" ht="17.149999999999999" customHeight="1">
      <c r="B80" s="48"/>
      <c r="C80" s="579"/>
      <c r="D80" s="580"/>
      <c r="E80" s="580"/>
      <c r="F80" s="581"/>
      <c r="H80" s="31"/>
      <c r="I80" s="79"/>
      <c r="J80" s="79"/>
      <c r="K80" s="79"/>
      <c r="L80" s="79"/>
      <c r="M80" s="79"/>
      <c r="N80" s="80"/>
      <c r="O80" s="79"/>
      <c r="P80" s="79"/>
      <c r="R80" s="33"/>
      <c r="S80" s="31"/>
      <c r="AG80" s="117"/>
    </row>
    <row r="81" spans="1:33" ht="14.5">
      <c r="B81" s="48"/>
      <c r="C81" s="582"/>
      <c r="D81" s="601"/>
      <c r="E81" s="601"/>
      <c r="F81" s="584"/>
      <c r="H81" s="31"/>
      <c r="I81" s="79"/>
      <c r="J81" s="79"/>
      <c r="K81" s="79"/>
      <c r="L81" s="79"/>
      <c r="M81" s="79"/>
      <c r="N81" s="80"/>
      <c r="O81" s="79"/>
      <c r="P81" s="79"/>
      <c r="R81" s="33"/>
      <c r="S81" s="31"/>
      <c r="AG81" s="117"/>
    </row>
    <row r="82" spans="1:33" ht="14.5">
      <c r="B82" s="48"/>
      <c r="C82" s="582"/>
      <c r="D82" s="601"/>
      <c r="E82" s="601"/>
      <c r="F82" s="584"/>
      <c r="H82" s="31"/>
      <c r="I82" s="79"/>
      <c r="J82" s="79"/>
      <c r="K82" s="79"/>
      <c r="L82" s="79"/>
      <c r="M82" s="79"/>
      <c r="N82" s="80"/>
      <c r="O82" s="79"/>
      <c r="P82" s="79"/>
      <c r="R82" s="33"/>
      <c r="S82" s="31"/>
      <c r="AG82" s="117"/>
    </row>
    <row r="83" spans="1:33" ht="14.5">
      <c r="B83" s="48"/>
      <c r="C83" s="582"/>
      <c r="D83" s="601"/>
      <c r="E83" s="601"/>
      <c r="F83" s="584"/>
      <c r="H83" s="31"/>
      <c r="I83" s="79"/>
      <c r="J83" s="79"/>
      <c r="K83" s="79"/>
      <c r="L83" s="79"/>
      <c r="M83" s="79"/>
      <c r="N83" s="80"/>
      <c r="O83" s="79"/>
      <c r="P83" s="79"/>
      <c r="R83" s="33"/>
      <c r="T83" s="33"/>
      <c r="U83" s="33"/>
      <c r="V83" s="33"/>
      <c r="W83" s="33"/>
      <c r="AG83" s="117"/>
    </row>
    <row r="84" spans="1:33" ht="14.5">
      <c r="B84" s="48"/>
      <c r="C84" s="585"/>
      <c r="D84" s="586"/>
      <c r="E84" s="586"/>
      <c r="F84" s="587"/>
      <c r="H84" s="31"/>
      <c r="I84" s="79"/>
      <c r="J84" s="79"/>
      <c r="K84" s="79"/>
      <c r="L84" s="79"/>
      <c r="M84" s="79"/>
      <c r="N84" s="80"/>
      <c r="O84" s="79"/>
      <c r="P84" s="79"/>
      <c r="R84" s="33"/>
      <c r="T84" s="33"/>
      <c r="U84" s="33"/>
      <c r="V84" s="33"/>
      <c r="W84" s="33"/>
      <c r="AG84" s="117"/>
    </row>
    <row r="85" spans="1:33" ht="14.5">
      <c r="B85" s="48"/>
      <c r="N85" s="33"/>
      <c r="R85" s="33"/>
      <c r="S85" s="31"/>
      <c r="AG85" s="117"/>
    </row>
    <row r="86" spans="1:33" ht="14.5">
      <c r="B86" s="48"/>
      <c r="D86" s="32"/>
      <c r="E86" s="32"/>
      <c r="F86" s="32"/>
      <c r="S86" s="31"/>
      <c r="AG86" s="117"/>
    </row>
    <row r="87" spans="1:33" ht="20">
      <c r="B87" s="51" t="s">
        <v>111</v>
      </c>
      <c r="C87" s="52"/>
      <c r="D87" s="52"/>
      <c r="E87" s="52"/>
      <c r="F87" s="52"/>
      <c r="G87" s="52"/>
      <c r="H87" s="130"/>
      <c r="I87" s="52"/>
      <c r="J87" s="52"/>
      <c r="K87" s="52"/>
      <c r="L87" s="52"/>
      <c r="M87" s="52"/>
      <c r="N87" s="52"/>
      <c r="O87" s="52"/>
      <c r="P87" s="52"/>
      <c r="Q87" s="52"/>
      <c r="R87" s="52"/>
      <c r="S87" s="175"/>
      <c r="T87" s="175"/>
      <c r="U87" s="175"/>
      <c r="V87" s="175"/>
      <c r="W87" s="175"/>
      <c r="X87" s="175"/>
      <c r="Y87" s="175"/>
      <c r="Z87" s="175"/>
      <c r="AA87" s="426"/>
      <c r="AB87" s="175"/>
      <c r="AC87" s="175"/>
      <c r="AD87" s="175"/>
      <c r="AE87" s="175"/>
      <c r="AF87" s="175"/>
      <c r="AG87" s="175"/>
    </row>
    <row r="88" spans="1:33" ht="14.5">
      <c r="A88" s="33"/>
      <c r="B88" s="33"/>
      <c r="C88" s="33"/>
      <c r="D88" s="33"/>
      <c r="E88" s="33"/>
      <c r="F88" s="33"/>
      <c r="H88" s="71"/>
      <c r="I88" s="33"/>
      <c r="J88" s="33"/>
      <c r="K88" s="33"/>
      <c r="L88" s="33"/>
      <c r="M88" s="33"/>
      <c r="N88" s="33"/>
      <c r="O88" s="33"/>
      <c r="P88" s="33"/>
      <c r="R88" s="33"/>
      <c r="T88" s="33"/>
      <c r="U88" s="33"/>
      <c r="V88" s="33"/>
      <c r="W88" s="33"/>
      <c r="X88" s="33"/>
      <c r="Y88" s="33"/>
      <c r="Z88" s="33"/>
      <c r="AA88" s="419"/>
      <c r="AB88" s="33"/>
      <c r="AC88" s="33"/>
      <c r="AD88" s="33"/>
      <c r="AE88" s="33"/>
      <c r="AF88" s="33"/>
      <c r="AG88" s="33"/>
    </row>
  </sheetData>
  <mergeCells count="18">
    <mergeCell ref="C80:F84"/>
    <mergeCell ref="H10:H12"/>
    <mergeCell ref="AE10:AE12"/>
    <mergeCell ref="AA10:AA12"/>
    <mergeCell ref="AG10:AG12"/>
    <mergeCell ref="I10:J11"/>
    <mergeCell ref="L10:M11"/>
    <mergeCell ref="O10:P11"/>
    <mergeCell ref="R10:R12"/>
    <mergeCell ref="S10:S12"/>
    <mergeCell ref="T10:T12"/>
    <mergeCell ref="U10:U12"/>
    <mergeCell ref="V10:V12"/>
    <mergeCell ref="W10:W12"/>
    <mergeCell ref="X10:X12"/>
    <mergeCell ref="Y10:Y12"/>
    <mergeCell ref="Z10:Z12"/>
    <mergeCell ref="AC10:AC12"/>
  </mergeCells>
  <conditionalFormatting sqref="H16:H19 H22:H27 H30:H41">
    <cfRule type="cellIs" dxfId="57" priority="95" stopIfTrue="1" operator="greaterThan">
      <formula>0</formula>
    </cfRule>
    <cfRule type="cellIs" dxfId="56" priority="96" stopIfTrue="1" operator="lessThan">
      <formula>1</formula>
    </cfRule>
  </conditionalFormatting>
  <conditionalFormatting sqref="H3">
    <cfRule type="cellIs" dxfId="55" priority="79" stopIfTrue="1" operator="greaterThan">
      <formula>0</formula>
    </cfRule>
    <cfRule type="cellIs" dxfId="54" priority="80" stopIfTrue="1" operator="lessThan">
      <formula>1</formula>
    </cfRule>
  </conditionalFormatting>
  <conditionalFormatting sqref="H16:H19">
    <cfRule type="cellIs" dxfId="53" priority="75" stopIfTrue="1" operator="greaterThan">
      <formula>0</formula>
    </cfRule>
    <cfRule type="cellIs" dxfId="52" priority="76" stopIfTrue="1" operator="lessThan">
      <formula>1</formula>
    </cfRule>
  </conditionalFormatting>
  <conditionalFormatting sqref="H17">
    <cfRule type="cellIs" dxfId="51" priority="73" stopIfTrue="1" operator="greaterThan">
      <formula>0</formula>
    </cfRule>
    <cfRule type="cellIs" dxfId="50" priority="74" stopIfTrue="1" operator="lessThan">
      <formula>1</formula>
    </cfRule>
  </conditionalFormatting>
  <conditionalFormatting sqref="H19">
    <cfRule type="cellIs" dxfId="49" priority="71" stopIfTrue="1" operator="greaterThan">
      <formula>0</formula>
    </cfRule>
    <cfRule type="cellIs" dxfId="48" priority="72" stopIfTrue="1" operator="lessThan">
      <formula>1</formula>
    </cfRule>
  </conditionalFormatting>
  <conditionalFormatting sqref="H22:H27">
    <cfRule type="cellIs" dxfId="47" priority="27" stopIfTrue="1" operator="greaterThan">
      <formula>0</formula>
    </cfRule>
    <cfRule type="cellIs" dxfId="46" priority="28" stopIfTrue="1" operator="lessThan">
      <formula>1</formula>
    </cfRule>
  </conditionalFormatting>
  <conditionalFormatting sqref="H30:H41">
    <cfRule type="cellIs" dxfId="45" priority="25" stopIfTrue="1" operator="greaterThan">
      <formula>0</formula>
    </cfRule>
    <cfRule type="cellIs" dxfId="44" priority="26" stopIfTrue="1" operator="lessThan">
      <formula>1</formula>
    </cfRule>
  </conditionalFormatting>
  <conditionalFormatting sqref="H44:H49">
    <cfRule type="cellIs" dxfId="43" priority="23" stopIfTrue="1" operator="greaterThan">
      <formula>0</formula>
    </cfRule>
    <cfRule type="cellIs" dxfId="42" priority="24" stopIfTrue="1" operator="lessThan">
      <formula>1</formula>
    </cfRule>
  </conditionalFormatting>
  <conditionalFormatting sqref="H44:H49">
    <cfRule type="cellIs" dxfId="41" priority="21" stopIfTrue="1" operator="greaterThan">
      <formula>0</formula>
    </cfRule>
    <cfRule type="cellIs" dxfId="40" priority="22" stopIfTrue="1" operator="lessThan">
      <formula>1</formula>
    </cfRule>
  </conditionalFormatting>
  <conditionalFormatting sqref="H52:H56">
    <cfRule type="cellIs" dxfId="39" priority="19" stopIfTrue="1" operator="greaterThan">
      <formula>0</formula>
    </cfRule>
    <cfRule type="cellIs" dxfId="38" priority="20" stopIfTrue="1" operator="lessThan">
      <formula>1</formula>
    </cfRule>
  </conditionalFormatting>
  <conditionalFormatting sqref="H52:H56">
    <cfRule type="cellIs" dxfId="37" priority="17" stopIfTrue="1" operator="greaterThan">
      <formula>0</formula>
    </cfRule>
    <cfRule type="cellIs" dxfId="36" priority="18" stopIfTrue="1" operator="lessThan">
      <formula>1</formula>
    </cfRule>
  </conditionalFormatting>
  <conditionalFormatting sqref="H59:H62">
    <cfRule type="cellIs" dxfId="35" priority="15" stopIfTrue="1" operator="greaterThan">
      <formula>0</formula>
    </cfRule>
    <cfRule type="cellIs" dxfId="34" priority="16" stopIfTrue="1" operator="lessThan">
      <formula>1</formula>
    </cfRule>
  </conditionalFormatting>
  <conditionalFormatting sqref="H59:H62">
    <cfRule type="cellIs" dxfId="33" priority="13" stopIfTrue="1" operator="greaterThan">
      <formula>0</formula>
    </cfRule>
    <cfRule type="cellIs" dxfId="32" priority="14" stopIfTrue="1" operator="lessThan">
      <formula>1</formula>
    </cfRule>
  </conditionalFormatting>
  <conditionalFormatting sqref="H65">
    <cfRule type="cellIs" dxfId="31" priority="11" stopIfTrue="1" operator="greaterThan">
      <formula>0</formula>
    </cfRule>
    <cfRule type="cellIs" dxfId="30" priority="12" stopIfTrue="1" operator="lessThan">
      <formula>1</formula>
    </cfRule>
  </conditionalFormatting>
  <conditionalFormatting sqref="H65">
    <cfRule type="cellIs" dxfId="29" priority="9" stopIfTrue="1" operator="greaterThan">
      <formula>0</formula>
    </cfRule>
    <cfRule type="cellIs" dxfId="28" priority="10" stopIfTrue="1" operator="lessThan">
      <formula>1</formula>
    </cfRule>
  </conditionalFormatting>
  <conditionalFormatting sqref="H68:H74">
    <cfRule type="cellIs" dxfId="27" priority="7" stopIfTrue="1" operator="greaterThan">
      <formula>0</formula>
    </cfRule>
    <cfRule type="cellIs" dxfId="26" priority="8" stopIfTrue="1" operator="lessThan">
      <formula>1</formula>
    </cfRule>
  </conditionalFormatting>
  <conditionalFormatting sqref="H68:H74">
    <cfRule type="cellIs" dxfId="25" priority="5" stopIfTrue="1" operator="greaterThan">
      <formula>0</formula>
    </cfRule>
    <cfRule type="cellIs" dxfId="24" priority="6" stopIfTrue="1" operator="lessThan">
      <formula>1</formula>
    </cfRule>
  </conditionalFormatting>
  <conditionalFormatting sqref="H77">
    <cfRule type="cellIs" dxfId="23" priority="3" stopIfTrue="1" operator="greaterThan">
      <formula>0</formula>
    </cfRule>
    <cfRule type="cellIs" dxfId="22" priority="4" stopIfTrue="1" operator="lessThan">
      <formula>1</formula>
    </cfRule>
  </conditionalFormatting>
  <conditionalFormatting sqref="H77">
    <cfRule type="cellIs" dxfId="21" priority="1" stopIfTrue="1" operator="greaterThan">
      <formula>0</formula>
    </cfRule>
    <cfRule type="cellIs" dxfId="20" priority="2" stopIfTrue="1" operator="lessThan">
      <formula>1</formula>
    </cfRule>
  </conditionalFormatting>
  <dataValidations count="1">
    <dataValidation type="list" allowBlank="1" showInputMessage="1" showErrorMessage="1" sqref="M68:M74 J65 P68:P74 J68:J74 P65 M65 AC68:AC74 AC65 J52:J56 M52:M56 P52:P56 AC52:AC56 AC44:AC49 P44:P49 M44:M49 J44:J49 AC59:AC62 P59:P62 M59:M62 J59:J62 J16:J19 M16:M19 P16:P19 AC16:AC19 P22:P27 AC22:AC27 M22:M27 J22:J27 AC30:AC40 P30:P41 M30:M41 J30:J41 M77 P77 J77 AC77" xr:uid="{B17262C9-2CE1-4B6F-AFD5-5ADB1F9FE13A}">
      <formula1>Confidence_grade</formula1>
    </dataValidation>
  </dataValidations>
  <pageMargins left="0.23622047244094491" right="0.23622047244094491" top="0.74803149606299213" bottom="0.74803149606299213" header="0.31496062992125984" footer="0.31496062992125984"/>
  <pageSetup paperSize="9" scale="35" fitToWidth="0" orientation="landscape" r:id="rId1"/>
  <headerFooter>
    <oddHeader>&amp;LDepartment of Internal Affairs - Three Waters Reform Programme - Request for Information Template Workbook I</oddHeader>
    <oddFooter>&amp;LPage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A0F8FB-1792-4302-97B0-35DE41C6E8CC}">
  <sheetPr>
    <tabColor theme="1"/>
    <pageSetUpPr fitToPage="1"/>
  </sheetPr>
  <dimension ref="A1:T119"/>
  <sheetViews>
    <sheetView showGridLines="0" zoomScale="80" zoomScaleNormal="80" workbookViewId="0"/>
  </sheetViews>
  <sheetFormatPr defaultColWidth="0" defaultRowHeight="14" zeroHeight="1"/>
  <cols>
    <col min="1" max="1" width="2.54296875" style="33" customWidth="1"/>
    <col min="2" max="2" width="5.54296875" style="1" customWidth="1"/>
    <col min="3" max="3" width="9.54296875" style="2" customWidth="1"/>
    <col min="4" max="4" width="12.54296875" style="2" customWidth="1"/>
    <col min="5" max="5" width="4.453125" style="2" customWidth="1"/>
    <col min="6" max="6" width="7" style="2" customWidth="1"/>
    <col min="7" max="7" width="11.54296875" style="3" customWidth="1"/>
    <col min="8" max="8" width="3.54296875" style="3" customWidth="1"/>
    <col min="9" max="9" width="18.453125" style="4" customWidth="1"/>
    <col min="10" max="10" width="4.453125" style="3" customWidth="1"/>
    <col min="11" max="11" width="6.453125" style="3" customWidth="1"/>
    <col min="12" max="12" width="4.453125" style="2" customWidth="1"/>
    <col min="13" max="13" width="19.453125" style="2" customWidth="1"/>
    <col min="14" max="19" width="8.90625" style="33" customWidth="1"/>
    <col min="20" max="20" width="1.54296875" style="33" hidden="1" customWidth="1"/>
    <col min="21" max="23" width="8.90625" style="33" hidden="1" customWidth="1"/>
    <col min="24" max="16384" width="8.90625" style="33" hidden="1"/>
  </cols>
  <sheetData>
    <row r="1" spans="2:19"/>
    <row r="2" spans="2:19"/>
    <row r="3" spans="2:19" ht="20.149999999999999" customHeight="1"/>
    <row r="4" spans="2:19" ht="18">
      <c r="B4" s="19" t="str">
        <f>'Key information'!B6</f>
        <v>Three Waters Reform Programme: Request for Information Workbook I</v>
      </c>
      <c r="C4" s="20"/>
      <c r="D4" s="20"/>
      <c r="E4" s="20"/>
      <c r="F4" s="20"/>
      <c r="G4" s="20"/>
      <c r="H4" s="20"/>
      <c r="I4" s="20"/>
      <c r="J4" s="20"/>
      <c r="K4" s="20"/>
      <c r="L4" s="20"/>
      <c r="M4" s="20"/>
      <c r="N4" s="20"/>
      <c r="O4" s="20"/>
      <c r="P4" s="20"/>
      <c r="Q4" s="20"/>
      <c r="R4" s="20"/>
      <c r="S4" s="20"/>
    </row>
    <row r="5" spans="2:19"/>
    <row r="6" spans="2:19" ht="18">
      <c r="B6" s="5" t="s">
        <v>87</v>
      </c>
    </row>
    <row r="7" spans="2:19">
      <c r="B7" s="6"/>
      <c r="D7" s="7"/>
    </row>
    <row r="8" spans="2:19">
      <c r="B8" s="21" t="s">
        <v>88</v>
      </c>
      <c r="C8" s="300"/>
      <c r="D8" s="300"/>
      <c r="E8" s="300"/>
      <c r="F8" s="300"/>
      <c r="G8" s="300"/>
      <c r="H8" s="300"/>
      <c r="I8" s="300"/>
      <c r="J8" s="300"/>
      <c r="K8" s="300"/>
      <c r="L8" s="300"/>
      <c r="M8" s="300"/>
      <c r="N8" s="300"/>
      <c r="O8" s="300"/>
      <c r="P8" s="300"/>
      <c r="Q8" s="300"/>
      <c r="R8" s="300"/>
      <c r="S8" s="300"/>
    </row>
    <row r="9" spans="2:19">
      <c r="B9" s="8"/>
      <c r="C9" s="248"/>
      <c r="D9" s="249"/>
      <c r="E9" s="250"/>
      <c r="F9" s="248"/>
      <c r="G9" s="251"/>
      <c r="H9" s="251"/>
      <c r="I9" s="252"/>
      <c r="J9" s="251"/>
      <c r="K9" s="251"/>
      <c r="L9" s="248"/>
      <c r="M9" s="248"/>
      <c r="N9" s="301"/>
      <c r="O9" s="301"/>
      <c r="P9" s="301"/>
      <c r="Q9" s="301"/>
      <c r="R9" s="301"/>
      <c r="S9" s="301"/>
    </row>
    <row r="10" spans="2:19">
      <c r="B10" s="253" t="str">
        <f>"1."</f>
        <v>1.</v>
      </c>
      <c r="C10" s="564" t="s">
        <v>89</v>
      </c>
      <c r="D10" s="564"/>
      <c r="E10" s="564"/>
      <c r="F10" s="564"/>
      <c r="G10" s="564"/>
      <c r="H10" s="564"/>
      <c r="I10" s="564"/>
      <c r="J10" s="564"/>
      <c r="K10" s="564"/>
      <c r="L10" s="564"/>
      <c r="M10" s="564"/>
      <c r="N10" s="302"/>
      <c r="O10" s="302"/>
      <c r="P10" s="302"/>
      <c r="Q10" s="302"/>
      <c r="R10" s="302"/>
      <c r="S10" s="302"/>
    </row>
    <row r="11" spans="2:19">
      <c r="B11" s="254"/>
      <c r="C11" s="255"/>
      <c r="D11" s="255"/>
      <c r="E11" s="255"/>
      <c r="F11" s="255"/>
      <c r="G11" s="255"/>
      <c r="H11" s="255"/>
      <c r="I11" s="255"/>
      <c r="J11" s="255"/>
      <c r="K11" s="255"/>
      <c r="L11" s="255"/>
      <c r="M11" s="255"/>
      <c r="N11" s="301"/>
      <c r="O11" s="301"/>
      <c r="P11" s="301"/>
      <c r="Q11" s="301"/>
      <c r="R11" s="301"/>
      <c r="S11" s="301"/>
    </row>
    <row r="12" spans="2:19">
      <c r="B12" s="256"/>
      <c r="C12" s="9" t="s">
        <v>11</v>
      </c>
      <c r="D12" s="257"/>
      <c r="E12" s="257"/>
      <c r="F12" s="257"/>
      <c r="G12" s="257"/>
      <c r="H12" s="257"/>
      <c r="I12" s="257"/>
      <c r="J12" s="257"/>
      <c r="K12" s="257"/>
      <c r="L12" s="257"/>
      <c r="M12" s="255"/>
      <c r="N12" s="301"/>
      <c r="O12" s="301"/>
      <c r="P12" s="301"/>
      <c r="Q12" s="301"/>
      <c r="R12" s="301"/>
      <c r="S12" s="301"/>
    </row>
    <row r="13" spans="2:19" ht="26.15" customHeight="1">
      <c r="B13" s="10"/>
      <c r="C13" s="11"/>
      <c r="D13" s="12" t="s">
        <v>90</v>
      </c>
      <c r="E13" s="13"/>
      <c r="F13" s="13"/>
      <c r="G13" s="13"/>
      <c r="H13" s="13"/>
      <c r="I13" s="13"/>
      <c r="J13" s="13"/>
      <c r="K13" s="13"/>
      <c r="L13" s="13"/>
      <c r="M13" s="255"/>
      <c r="N13" s="301"/>
      <c r="O13" s="301"/>
      <c r="P13" s="301"/>
      <c r="Q13" s="301"/>
      <c r="R13" s="301"/>
      <c r="S13" s="301"/>
    </row>
    <row r="14" spans="2:19" ht="26.15" customHeight="1">
      <c r="B14" s="10"/>
      <c r="C14" s="72"/>
      <c r="D14" s="15" t="s">
        <v>91</v>
      </c>
      <c r="E14" s="13"/>
      <c r="F14" s="13"/>
      <c r="G14" s="13"/>
      <c r="H14" s="13"/>
      <c r="I14" s="13"/>
      <c r="J14" s="13"/>
      <c r="K14" s="13"/>
      <c r="L14" s="13"/>
      <c r="M14" s="13"/>
      <c r="N14" s="301"/>
      <c r="O14" s="301"/>
      <c r="P14" s="301"/>
      <c r="Q14" s="301"/>
      <c r="R14" s="301"/>
      <c r="S14" s="301"/>
    </row>
    <row r="15" spans="2:19" s="85" customFormat="1" ht="26.15" customHeight="1">
      <c r="B15" s="258"/>
      <c r="C15" s="16"/>
      <c r="D15" s="17"/>
      <c r="E15" s="18"/>
      <c r="F15" s="18"/>
      <c r="G15" s="18"/>
      <c r="H15" s="18"/>
      <c r="I15" s="18"/>
      <c r="J15" s="18"/>
      <c r="K15" s="18"/>
      <c r="L15" s="18"/>
      <c r="M15" s="18"/>
      <c r="N15" s="303"/>
      <c r="O15" s="303"/>
      <c r="P15" s="303"/>
      <c r="Q15" s="303"/>
      <c r="R15" s="303"/>
      <c r="S15" s="303"/>
    </row>
    <row r="16" spans="2:19">
      <c r="B16" s="256"/>
      <c r="C16" s="9" t="s">
        <v>92</v>
      </c>
      <c r="D16" s="373"/>
      <c r="E16" s="373"/>
      <c r="F16" s="373"/>
      <c r="G16" s="373"/>
      <c r="H16" s="373"/>
      <c r="I16" s="373"/>
      <c r="J16" s="373"/>
      <c r="K16" s="373"/>
      <c r="L16" s="373"/>
      <c r="M16" s="373"/>
      <c r="N16" s="301"/>
      <c r="O16" s="301"/>
      <c r="P16" s="301"/>
      <c r="Q16" s="301"/>
      <c r="R16" s="301"/>
      <c r="S16" s="301"/>
    </row>
    <row r="17" spans="2:19" ht="25.4" customHeight="1">
      <c r="B17" s="304"/>
      <c r="C17" s="26"/>
      <c r="D17" s="15" t="s">
        <v>93</v>
      </c>
      <c r="E17" s="13"/>
      <c r="F17" s="13"/>
      <c r="G17" s="13"/>
      <c r="H17" s="13"/>
      <c r="I17" s="13"/>
      <c r="J17" s="13"/>
      <c r="K17" s="13"/>
      <c r="L17" s="13"/>
      <c r="M17" s="13"/>
      <c r="N17" s="301"/>
      <c r="O17" s="301"/>
      <c r="P17" s="301"/>
      <c r="Q17" s="301"/>
      <c r="R17" s="301"/>
      <c r="S17" s="301"/>
    </row>
    <row r="18" spans="2:19" ht="25.4" customHeight="1">
      <c r="B18" s="304"/>
      <c r="C18" s="370"/>
      <c r="D18" s="565" t="s">
        <v>807</v>
      </c>
      <c r="E18" s="566"/>
      <c r="F18" s="566"/>
      <c r="G18" s="566"/>
      <c r="H18" s="566"/>
      <c r="I18" s="566"/>
      <c r="J18" s="566"/>
      <c r="K18" s="566"/>
      <c r="L18" s="566"/>
      <c r="M18" s="566"/>
      <c r="N18" s="566"/>
      <c r="O18" s="566"/>
      <c r="P18" s="566"/>
      <c r="Q18" s="566"/>
      <c r="R18" s="566"/>
      <c r="S18" s="301"/>
    </row>
    <row r="19" spans="2:19" ht="25.4" customHeight="1">
      <c r="B19" s="304"/>
      <c r="C19" s="27"/>
      <c r="D19" s="565" t="s">
        <v>808</v>
      </c>
      <c r="E19" s="566"/>
      <c r="F19" s="566"/>
      <c r="G19" s="566"/>
      <c r="H19" s="566"/>
      <c r="I19" s="566"/>
      <c r="J19" s="566"/>
      <c r="K19" s="566"/>
      <c r="L19" s="566"/>
      <c r="M19" s="566"/>
      <c r="N19" s="301"/>
      <c r="O19" s="301"/>
      <c r="P19" s="301"/>
      <c r="Q19" s="301"/>
      <c r="R19" s="301"/>
      <c r="S19" s="301"/>
    </row>
    <row r="20" spans="2:19" ht="25.4" customHeight="1">
      <c r="B20" s="304"/>
      <c r="C20" s="299"/>
      <c r="D20" s="565" t="s">
        <v>809</v>
      </c>
      <c r="E20" s="566"/>
      <c r="F20" s="566"/>
      <c r="G20" s="566"/>
      <c r="H20" s="566"/>
      <c r="I20" s="566"/>
      <c r="J20" s="566"/>
      <c r="K20" s="566"/>
      <c r="L20" s="566"/>
      <c r="M20" s="566"/>
      <c r="N20" s="566"/>
      <c r="O20" s="566"/>
      <c r="P20" s="566"/>
      <c r="Q20" s="566"/>
      <c r="R20" s="566"/>
      <c r="S20" s="301"/>
    </row>
    <row r="21" spans="2:19" ht="25.4" customHeight="1">
      <c r="B21" s="304"/>
      <c r="C21" s="28"/>
      <c r="D21" s="15" t="s">
        <v>94</v>
      </c>
      <c r="E21" s="451"/>
      <c r="F21" s="451"/>
      <c r="G21" s="451"/>
      <c r="H21" s="451"/>
      <c r="I21" s="451"/>
      <c r="J21" s="451"/>
      <c r="K21" s="451"/>
      <c r="L21" s="451"/>
      <c r="M21" s="451"/>
      <c r="N21" s="301"/>
      <c r="O21" s="301"/>
      <c r="P21" s="301"/>
      <c r="Q21" s="301"/>
      <c r="R21" s="301"/>
      <c r="S21" s="301"/>
    </row>
    <row r="22" spans="2:19" ht="25.4" customHeight="1">
      <c r="B22" s="304"/>
      <c r="C22" s="29"/>
      <c r="D22" s="13" t="s">
        <v>810</v>
      </c>
      <c r="E22" s="13"/>
      <c r="F22" s="13"/>
      <c r="G22" s="13"/>
      <c r="H22" s="13"/>
      <c r="I22" s="13"/>
      <c r="J22" s="13"/>
      <c r="K22" s="13"/>
      <c r="L22" s="13"/>
      <c r="M22" s="13"/>
      <c r="N22" s="301"/>
      <c r="O22" s="301"/>
      <c r="P22" s="301"/>
      <c r="Q22" s="301"/>
      <c r="R22" s="301"/>
      <c r="S22" s="301"/>
    </row>
    <row r="23" spans="2:19" ht="25.4" customHeight="1">
      <c r="B23" s="304"/>
      <c r="C23" s="30"/>
      <c r="D23" s="13" t="s">
        <v>522</v>
      </c>
      <c r="E23" s="451"/>
      <c r="F23" s="451"/>
      <c r="G23" s="451"/>
      <c r="H23" s="451"/>
      <c r="I23" s="451"/>
      <c r="J23" s="451"/>
      <c r="K23" s="451"/>
      <c r="L23" s="451"/>
      <c r="M23" s="451"/>
      <c r="N23" s="301"/>
      <c r="O23" s="301"/>
      <c r="P23" s="301"/>
      <c r="Q23" s="301"/>
      <c r="R23" s="301"/>
      <c r="S23" s="301"/>
    </row>
    <row r="24" spans="2:19" ht="25.4" customHeight="1">
      <c r="B24" s="304"/>
      <c r="C24" s="305" t="s">
        <v>95</v>
      </c>
      <c r="D24" s="13" t="s">
        <v>811</v>
      </c>
      <c r="E24" s="451"/>
      <c r="F24" s="451"/>
      <c r="G24" s="451"/>
      <c r="H24" s="451"/>
      <c r="I24" s="451"/>
      <c r="J24" s="451"/>
      <c r="K24" s="451"/>
      <c r="L24" s="451"/>
      <c r="M24" s="451"/>
      <c r="N24" s="301"/>
      <c r="O24" s="301"/>
      <c r="P24" s="301"/>
      <c r="Q24" s="306"/>
      <c r="R24" s="306"/>
      <c r="S24" s="301"/>
    </row>
    <row r="25" spans="2:19">
      <c r="B25" s="301"/>
      <c r="C25" s="301"/>
      <c r="D25" s="301"/>
      <c r="E25" s="301"/>
      <c r="F25" s="301"/>
      <c r="G25" s="301"/>
      <c r="H25" s="301"/>
      <c r="I25" s="301"/>
      <c r="J25" s="301"/>
      <c r="K25" s="301"/>
      <c r="L25" s="301"/>
      <c r="M25" s="301"/>
      <c r="N25" s="301"/>
      <c r="O25" s="301"/>
      <c r="P25" s="301"/>
      <c r="Q25" s="306"/>
      <c r="R25" s="306"/>
      <c r="S25" s="301"/>
    </row>
    <row r="26" spans="2:19" s="125" customFormat="1" ht="33" customHeight="1">
      <c r="B26" s="259">
        <f>B10+1</f>
        <v>2</v>
      </c>
      <c r="C26" s="562" t="s">
        <v>812</v>
      </c>
      <c r="D26" s="562"/>
      <c r="E26" s="562"/>
      <c r="F26" s="562"/>
      <c r="G26" s="562"/>
      <c r="H26" s="562"/>
      <c r="I26" s="562"/>
      <c r="J26" s="562"/>
      <c r="K26" s="562"/>
      <c r="L26" s="562"/>
      <c r="M26" s="562"/>
      <c r="N26" s="562"/>
      <c r="O26" s="562"/>
      <c r="P26" s="562"/>
      <c r="Q26" s="562"/>
      <c r="R26" s="562"/>
      <c r="S26" s="562"/>
    </row>
    <row r="27" spans="2:19" s="125" customFormat="1" ht="26.15" customHeight="1">
      <c r="B27" s="260">
        <f t="shared" ref="B27:B33" si="0">B26+1</f>
        <v>3</v>
      </c>
      <c r="C27" s="563" t="s">
        <v>813</v>
      </c>
      <c r="D27" s="563"/>
      <c r="E27" s="563"/>
      <c r="F27" s="563"/>
      <c r="G27" s="563"/>
      <c r="H27" s="563"/>
      <c r="I27" s="563"/>
      <c r="J27" s="563"/>
      <c r="K27" s="563"/>
      <c r="L27" s="563"/>
      <c r="M27" s="563"/>
      <c r="N27" s="563"/>
      <c r="O27" s="563"/>
      <c r="P27" s="563"/>
      <c r="Q27" s="563"/>
      <c r="R27" s="563"/>
      <c r="S27" s="563"/>
    </row>
    <row r="28" spans="2:19" s="125" customFormat="1" ht="26.15" customHeight="1">
      <c r="B28" s="259">
        <f t="shared" si="0"/>
        <v>4</v>
      </c>
      <c r="C28" s="562" t="s">
        <v>96</v>
      </c>
      <c r="D28" s="562"/>
      <c r="E28" s="562"/>
      <c r="F28" s="562"/>
      <c r="G28" s="562"/>
      <c r="H28" s="562"/>
      <c r="I28" s="562"/>
      <c r="J28" s="562"/>
      <c r="K28" s="562"/>
      <c r="L28" s="562"/>
      <c r="M28" s="562"/>
      <c r="N28" s="562"/>
      <c r="O28" s="562"/>
      <c r="P28" s="562"/>
      <c r="Q28" s="562"/>
      <c r="R28" s="562"/>
      <c r="S28" s="562"/>
    </row>
    <row r="29" spans="2:19" s="125" customFormat="1" ht="26.15" customHeight="1">
      <c r="B29" s="260">
        <f t="shared" si="0"/>
        <v>5</v>
      </c>
      <c r="C29" s="563" t="s">
        <v>97</v>
      </c>
      <c r="D29" s="563"/>
      <c r="E29" s="563"/>
      <c r="F29" s="563"/>
      <c r="G29" s="563"/>
      <c r="H29" s="563"/>
      <c r="I29" s="563"/>
      <c r="J29" s="563"/>
      <c r="K29" s="563"/>
      <c r="L29" s="563"/>
      <c r="M29" s="563"/>
      <c r="N29" s="563"/>
      <c r="O29" s="563"/>
      <c r="P29" s="563"/>
      <c r="Q29" s="563"/>
      <c r="R29" s="563"/>
      <c r="S29" s="563"/>
    </row>
    <row r="30" spans="2:19" s="125" customFormat="1" ht="39.65" customHeight="1">
      <c r="B30" s="259">
        <f t="shared" si="0"/>
        <v>6</v>
      </c>
      <c r="C30" s="562" t="s">
        <v>814</v>
      </c>
      <c r="D30" s="562"/>
      <c r="E30" s="562"/>
      <c r="F30" s="562"/>
      <c r="G30" s="562"/>
      <c r="H30" s="562"/>
      <c r="I30" s="562"/>
      <c r="J30" s="562"/>
      <c r="K30" s="562"/>
      <c r="L30" s="562"/>
      <c r="M30" s="562"/>
      <c r="N30" s="562"/>
      <c r="O30" s="562"/>
      <c r="P30" s="562"/>
      <c r="Q30" s="562"/>
      <c r="R30" s="562"/>
      <c r="S30" s="562"/>
    </row>
    <row r="31" spans="2:19" s="125" customFormat="1" ht="33.65" customHeight="1">
      <c r="B31" s="260">
        <f t="shared" si="0"/>
        <v>7</v>
      </c>
      <c r="C31" s="563" t="s">
        <v>815</v>
      </c>
      <c r="D31" s="563"/>
      <c r="E31" s="563"/>
      <c r="F31" s="563"/>
      <c r="G31" s="563"/>
      <c r="H31" s="563"/>
      <c r="I31" s="563"/>
      <c r="J31" s="563"/>
      <c r="K31" s="563"/>
      <c r="L31" s="563"/>
      <c r="M31" s="563"/>
      <c r="N31" s="563"/>
      <c r="O31" s="563"/>
      <c r="P31" s="563"/>
      <c r="Q31" s="563"/>
      <c r="R31" s="563"/>
      <c r="S31" s="563"/>
    </row>
    <row r="32" spans="2:19" ht="36" customHeight="1">
      <c r="B32" s="259">
        <f t="shared" si="0"/>
        <v>8</v>
      </c>
      <c r="C32" s="562" t="s">
        <v>98</v>
      </c>
      <c r="D32" s="562"/>
      <c r="E32" s="562"/>
      <c r="F32" s="562"/>
      <c r="G32" s="562"/>
      <c r="H32" s="562"/>
      <c r="I32" s="562"/>
      <c r="J32" s="562"/>
      <c r="K32" s="562"/>
      <c r="L32" s="562"/>
      <c r="M32" s="562"/>
      <c r="N32" s="562"/>
      <c r="O32" s="562"/>
      <c r="P32" s="562"/>
      <c r="Q32" s="562"/>
      <c r="R32" s="562"/>
      <c r="S32" s="562"/>
    </row>
    <row r="33" spans="2:19" ht="30" customHeight="1">
      <c r="B33" s="260">
        <f t="shared" si="0"/>
        <v>9</v>
      </c>
      <c r="C33" s="563" t="s">
        <v>816</v>
      </c>
      <c r="D33" s="563"/>
      <c r="E33" s="563"/>
      <c r="F33" s="563"/>
      <c r="G33" s="563"/>
      <c r="H33" s="563"/>
      <c r="I33" s="563"/>
      <c r="J33" s="563"/>
      <c r="K33" s="563"/>
      <c r="L33" s="563"/>
      <c r="M33" s="563"/>
      <c r="N33" s="563"/>
      <c r="O33" s="563"/>
      <c r="P33" s="563"/>
      <c r="Q33" s="563"/>
      <c r="R33" s="563"/>
      <c r="S33" s="563"/>
    </row>
    <row r="34" spans="2:19">
      <c r="B34" s="301"/>
      <c r="C34" s="301"/>
      <c r="D34" s="301"/>
      <c r="E34" s="301"/>
      <c r="F34" s="301"/>
      <c r="G34" s="301"/>
      <c r="H34" s="301"/>
      <c r="I34" s="301"/>
      <c r="J34" s="301"/>
      <c r="K34" s="301"/>
      <c r="L34" s="301"/>
      <c r="M34" s="301"/>
      <c r="N34" s="301"/>
      <c r="O34" s="301"/>
      <c r="P34" s="301"/>
      <c r="Q34" s="301"/>
      <c r="R34" s="301"/>
      <c r="S34" s="301"/>
    </row>
    <row r="35" spans="2:19">
      <c r="B35" s="261"/>
      <c r="C35" s="14"/>
      <c r="D35" s="14"/>
      <c r="E35" s="14"/>
      <c r="F35" s="14"/>
      <c r="G35" s="14"/>
      <c r="H35" s="14"/>
      <c r="I35" s="14"/>
      <c r="J35" s="14"/>
      <c r="K35" s="14"/>
      <c r="L35" s="14"/>
      <c r="M35" s="14"/>
      <c r="N35" s="301"/>
      <c r="O35" s="301"/>
      <c r="P35" s="301"/>
      <c r="Q35" s="301"/>
      <c r="R35" s="301"/>
      <c r="S35" s="301"/>
    </row>
    <row r="36" spans="2:19" ht="18">
      <c r="B36" s="21"/>
      <c r="C36" s="22"/>
      <c r="D36" s="22"/>
      <c r="E36" s="22"/>
      <c r="F36" s="22"/>
      <c r="G36" s="22"/>
      <c r="H36" s="22"/>
      <c r="I36" s="22"/>
      <c r="J36" s="22"/>
      <c r="K36" s="22"/>
      <c r="L36" s="22"/>
      <c r="M36" s="22"/>
      <c r="N36" s="22"/>
      <c r="O36" s="22"/>
      <c r="P36" s="22"/>
      <c r="Q36" s="22"/>
      <c r="R36" s="22"/>
      <c r="S36" s="22"/>
    </row>
    <row r="37" spans="2:19" ht="6" customHeight="1">
      <c r="B37" s="33"/>
      <c r="C37" s="33"/>
      <c r="D37" s="33"/>
      <c r="E37" s="33"/>
      <c r="F37" s="33"/>
      <c r="G37" s="33"/>
      <c r="H37" s="33"/>
      <c r="I37" s="33"/>
      <c r="J37" s="33"/>
      <c r="K37" s="33"/>
      <c r="L37" s="33"/>
      <c r="M37" s="33"/>
    </row>
    <row r="38" spans="2:19" ht="18">
      <c r="B38" s="19"/>
      <c r="C38" s="20"/>
      <c r="D38" s="20"/>
      <c r="E38" s="20"/>
      <c r="F38" s="20"/>
      <c r="G38" s="20"/>
      <c r="H38" s="20"/>
      <c r="I38" s="20"/>
      <c r="J38" s="20"/>
      <c r="K38" s="20"/>
      <c r="L38" s="20"/>
      <c r="M38" s="20"/>
      <c r="N38" s="20"/>
      <c r="O38" s="20"/>
      <c r="P38" s="20"/>
      <c r="Q38" s="20"/>
      <c r="R38" s="20"/>
      <c r="S38" s="20"/>
    </row>
    <row r="39" spans="2:19">
      <c r="B39" s="262"/>
      <c r="C39" s="262"/>
      <c r="D39" s="262"/>
      <c r="E39" s="262"/>
      <c r="F39" s="262"/>
      <c r="G39" s="262"/>
      <c r="H39" s="262"/>
      <c r="I39" s="262"/>
      <c r="J39" s="262"/>
      <c r="K39" s="262"/>
      <c r="L39" s="262"/>
      <c r="M39" s="262"/>
    </row>
    <row r="40" spans="2:19" hidden="1">
      <c r="B40" s="262"/>
      <c r="C40" s="262"/>
      <c r="D40" s="262"/>
      <c r="E40" s="262"/>
      <c r="F40" s="262"/>
      <c r="G40" s="262" t="s">
        <v>99</v>
      </c>
      <c r="H40" s="262"/>
      <c r="I40" s="262"/>
      <c r="J40" s="262"/>
      <c r="K40" s="262"/>
      <c r="L40" s="262"/>
      <c r="M40" s="262"/>
    </row>
    <row r="41" spans="2:19" hidden="1">
      <c r="B41" s="262"/>
      <c r="C41" s="262"/>
      <c r="D41" s="262"/>
      <c r="E41" s="262"/>
      <c r="F41" s="262"/>
      <c r="G41" s="262"/>
      <c r="H41" s="262"/>
      <c r="I41" s="262"/>
      <c r="J41" s="262"/>
      <c r="K41" s="262"/>
      <c r="L41" s="262"/>
      <c r="M41" s="262"/>
    </row>
    <row r="42" spans="2:19" hidden="1">
      <c r="B42" s="262"/>
      <c r="C42" s="262"/>
      <c r="D42" s="262"/>
      <c r="E42" s="262"/>
      <c r="F42" s="262"/>
      <c r="G42" s="262"/>
      <c r="H42" s="262"/>
      <c r="I42" s="262"/>
      <c r="J42" s="262"/>
      <c r="K42" s="262"/>
      <c r="L42" s="262"/>
      <c r="M42" s="262"/>
    </row>
    <row r="43" spans="2:19" hidden="1">
      <c r="B43" s="262"/>
      <c r="C43" s="262"/>
      <c r="D43" s="262"/>
      <c r="E43" s="262"/>
      <c r="F43" s="262"/>
      <c r="G43" s="262"/>
      <c r="H43" s="262"/>
      <c r="I43" s="262"/>
      <c r="J43" s="262"/>
      <c r="K43" s="262"/>
      <c r="L43" s="262"/>
      <c r="M43" s="262"/>
    </row>
    <row r="44" spans="2:19" hidden="1">
      <c r="B44" s="262"/>
      <c r="C44" s="262"/>
      <c r="D44" s="262"/>
      <c r="E44" s="262"/>
      <c r="F44" s="262"/>
      <c r="G44" s="262"/>
      <c r="H44" s="262"/>
      <c r="I44" s="262"/>
      <c r="J44" s="262"/>
      <c r="K44" s="262"/>
      <c r="L44" s="262"/>
      <c r="M44" s="262"/>
    </row>
    <row r="45" spans="2:19" hidden="1">
      <c r="B45" s="262"/>
      <c r="C45" s="262"/>
      <c r="D45" s="262"/>
      <c r="E45" s="262"/>
      <c r="F45" s="262"/>
      <c r="G45" s="262"/>
      <c r="H45" s="262"/>
      <c r="I45" s="262"/>
      <c r="J45" s="262"/>
      <c r="K45" s="262"/>
      <c r="L45" s="262"/>
      <c r="M45" s="262"/>
    </row>
    <row r="46" spans="2:19" hidden="1">
      <c r="B46" s="262"/>
      <c r="C46" s="262"/>
      <c r="D46" s="262"/>
      <c r="E46" s="262"/>
      <c r="F46" s="262"/>
      <c r="G46" s="262"/>
      <c r="H46" s="262"/>
      <c r="I46" s="262"/>
      <c r="J46" s="262"/>
      <c r="K46" s="262"/>
      <c r="L46" s="262"/>
      <c r="M46" s="262"/>
    </row>
    <row r="47" spans="2:19" hidden="1">
      <c r="B47" s="262"/>
      <c r="C47" s="262"/>
      <c r="D47" s="262"/>
      <c r="E47" s="262"/>
      <c r="F47" s="262"/>
      <c r="G47" s="262"/>
      <c r="H47" s="262"/>
      <c r="I47" s="262"/>
      <c r="J47" s="262"/>
      <c r="K47" s="262"/>
      <c r="L47" s="262"/>
      <c r="M47" s="262"/>
    </row>
    <row r="48" spans="2:19" hidden="1">
      <c r="B48" s="262"/>
      <c r="C48" s="262"/>
      <c r="D48" s="262"/>
      <c r="E48" s="262"/>
      <c r="F48" s="262"/>
      <c r="G48" s="262"/>
      <c r="H48" s="262"/>
      <c r="I48" s="262"/>
      <c r="J48" s="262"/>
      <c r="K48" s="262"/>
      <c r="L48" s="262"/>
      <c r="M48" s="262"/>
    </row>
    <row r="49" spans="2:13" hidden="1">
      <c r="B49" s="262"/>
      <c r="C49" s="262"/>
      <c r="D49" s="262"/>
      <c r="E49" s="262"/>
      <c r="F49" s="262"/>
      <c r="G49" s="262"/>
      <c r="H49" s="262"/>
      <c r="I49" s="262"/>
      <c r="J49" s="262"/>
      <c r="K49" s="262"/>
      <c r="L49" s="262"/>
      <c r="M49" s="262"/>
    </row>
    <row r="50" spans="2:13" hidden="1">
      <c r="B50" s="262"/>
      <c r="C50" s="262"/>
      <c r="D50" s="262"/>
      <c r="E50" s="262"/>
      <c r="F50" s="262"/>
      <c r="G50" s="262"/>
      <c r="H50" s="262"/>
      <c r="I50" s="262"/>
      <c r="J50" s="262"/>
      <c r="K50" s="262"/>
      <c r="L50" s="262"/>
      <c r="M50" s="262"/>
    </row>
    <row r="51" spans="2:13" hidden="1">
      <c r="B51" s="262"/>
      <c r="C51" s="262"/>
      <c r="D51" s="262"/>
      <c r="E51" s="262"/>
      <c r="F51" s="262"/>
      <c r="G51" s="262"/>
      <c r="H51" s="262"/>
      <c r="I51" s="262"/>
      <c r="J51" s="262"/>
      <c r="K51" s="262"/>
      <c r="L51" s="262"/>
      <c r="M51" s="262"/>
    </row>
    <row r="52" spans="2:13" hidden="1">
      <c r="B52" s="262"/>
      <c r="C52" s="262"/>
      <c r="D52" s="262"/>
      <c r="E52" s="262"/>
      <c r="F52" s="262"/>
      <c r="G52" s="262"/>
      <c r="H52" s="262"/>
      <c r="I52" s="262"/>
      <c r="J52" s="262"/>
      <c r="K52" s="262"/>
      <c r="L52" s="262"/>
      <c r="M52" s="262"/>
    </row>
    <row r="53" spans="2:13" hidden="1">
      <c r="B53" s="262"/>
      <c r="C53" s="262"/>
      <c r="D53" s="262"/>
      <c r="E53" s="262"/>
      <c r="F53" s="262"/>
      <c r="G53" s="262"/>
      <c r="H53" s="262"/>
      <c r="I53" s="262"/>
      <c r="J53" s="262"/>
      <c r="K53" s="262"/>
      <c r="L53" s="262"/>
      <c r="M53" s="262"/>
    </row>
    <row r="54" spans="2:13" hidden="1">
      <c r="B54" s="262"/>
      <c r="C54" s="262"/>
      <c r="D54" s="262"/>
      <c r="E54" s="262"/>
      <c r="F54" s="262"/>
      <c r="G54" s="262"/>
      <c r="H54" s="262"/>
      <c r="I54" s="262"/>
      <c r="J54" s="262"/>
      <c r="K54" s="262"/>
      <c r="L54" s="262"/>
      <c r="M54" s="262"/>
    </row>
    <row r="55" spans="2:13" hidden="1">
      <c r="B55" s="262"/>
      <c r="C55" s="262"/>
      <c r="D55" s="262"/>
      <c r="E55" s="262"/>
      <c r="F55" s="262"/>
      <c r="G55" s="262"/>
      <c r="H55" s="262"/>
      <c r="I55" s="262"/>
      <c r="J55" s="262"/>
      <c r="K55" s="262"/>
      <c r="L55" s="262"/>
      <c r="M55" s="262"/>
    </row>
    <row r="56" spans="2:13" hidden="1">
      <c r="B56" s="262"/>
      <c r="C56" s="262"/>
      <c r="D56" s="262"/>
      <c r="E56" s="262"/>
      <c r="F56" s="262"/>
      <c r="G56" s="262"/>
      <c r="H56" s="262"/>
      <c r="I56" s="262"/>
      <c r="J56" s="262"/>
      <c r="K56" s="262"/>
      <c r="L56" s="262"/>
      <c r="M56" s="262"/>
    </row>
    <row r="57" spans="2:13" hidden="1">
      <c r="B57" s="262"/>
      <c r="C57" s="262"/>
      <c r="D57" s="262"/>
      <c r="E57" s="262"/>
      <c r="F57" s="262"/>
      <c r="G57" s="262"/>
      <c r="H57" s="262"/>
      <c r="I57" s="262"/>
      <c r="J57" s="262"/>
      <c r="K57" s="262"/>
      <c r="L57" s="262"/>
      <c r="M57" s="262"/>
    </row>
    <row r="58" spans="2:13" hidden="1">
      <c r="B58" s="262"/>
      <c r="C58" s="262"/>
      <c r="D58" s="262"/>
      <c r="E58" s="262"/>
      <c r="F58" s="262"/>
      <c r="G58" s="262"/>
      <c r="H58" s="262"/>
      <c r="I58" s="262"/>
      <c r="J58" s="262"/>
      <c r="K58" s="262"/>
      <c r="L58" s="262"/>
      <c r="M58" s="262"/>
    </row>
    <row r="59" spans="2:13" hidden="1">
      <c r="B59" s="262"/>
      <c r="C59" s="262"/>
      <c r="D59" s="262"/>
      <c r="E59" s="262"/>
      <c r="F59" s="262"/>
      <c r="G59" s="262"/>
      <c r="H59" s="262"/>
      <c r="I59" s="262"/>
      <c r="J59" s="262"/>
      <c r="K59" s="262"/>
      <c r="L59" s="262"/>
      <c r="M59" s="262"/>
    </row>
    <row r="60" spans="2:13" hidden="1">
      <c r="B60" s="262"/>
      <c r="C60" s="262"/>
      <c r="D60" s="262"/>
      <c r="E60" s="262"/>
      <c r="F60" s="262"/>
      <c r="G60" s="262"/>
      <c r="H60" s="262"/>
      <c r="I60" s="262"/>
      <c r="J60" s="262"/>
      <c r="K60" s="262"/>
      <c r="L60" s="262"/>
      <c r="M60" s="262"/>
    </row>
    <row r="61" spans="2:13" hidden="1">
      <c r="B61" s="262"/>
      <c r="C61" s="262"/>
      <c r="D61" s="262"/>
      <c r="E61" s="262"/>
      <c r="F61" s="262"/>
      <c r="G61" s="262"/>
      <c r="H61" s="262"/>
      <c r="I61" s="262"/>
      <c r="J61" s="262"/>
      <c r="K61" s="262"/>
      <c r="L61" s="262"/>
      <c r="M61" s="262"/>
    </row>
    <row r="62" spans="2:13" hidden="1">
      <c r="B62" s="262"/>
      <c r="C62" s="262"/>
      <c r="D62" s="262"/>
      <c r="E62" s="262"/>
      <c r="F62" s="262"/>
      <c r="G62" s="262"/>
      <c r="H62" s="262"/>
      <c r="I62" s="262"/>
      <c r="J62" s="262"/>
      <c r="K62" s="262"/>
      <c r="L62" s="262"/>
      <c r="M62" s="262"/>
    </row>
    <row r="63" spans="2:13" hidden="1">
      <c r="B63" s="262"/>
      <c r="C63" s="262"/>
      <c r="D63" s="262"/>
      <c r="E63" s="262"/>
      <c r="F63" s="262"/>
      <c r="G63" s="262"/>
      <c r="H63" s="262"/>
      <c r="I63" s="262"/>
      <c r="J63" s="262"/>
      <c r="K63" s="262"/>
      <c r="L63" s="262"/>
      <c r="M63" s="262"/>
    </row>
    <row r="64" spans="2:13" hidden="1">
      <c r="B64" s="262"/>
      <c r="C64" s="262"/>
      <c r="D64" s="262"/>
      <c r="E64" s="262"/>
      <c r="F64" s="262"/>
      <c r="G64" s="262"/>
      <c r="H64" s="262"/>
      <c r="I64" s="262"/>
      <c r="J64" s="262"/>
      <c r="K64" s="262"/>
      <c r="L64" s="262"/>
      <c r="M64" s="262"/>
    </row>
    <row r="65" spans="2:13" hidden="1">
      <c r="B65" s="262"/>
      <c r="C65" s="262"/>
      <c r="D65" s="262"/>
      <c r="E65" s="262"/>
      <c r="F65" s="262"/>
      <c r="G65" s="262"/>
      <c r="H65" s="262"/>
      <c r="I65" s="262"/>
      <c r="J65" s="262"/>
      <c r="K65" s="262"/>
      <c r="L65" s="262"/>
      <c r="M65" s="262"/>
    </row>
    <row r="66" spans="2:13" hidden="1">
      <c r="B66" s="262"/>
      <c r="C66" s="262"/>
      <c r="D66" s="262"/>
      <c r="E66" s="262"/>
      <c r="F66" s="262"/>
      <c r="G66" s="262"/>
      <c r="H66" s="262"/>
      <c r="I66" s="262"/>
      <c r="J66" s="262"/>
      <c r="K66" s="262"/>
      <c r="L66" s="262"/>
      <c r="M66" s="262"/>
    </row>
    <row r="67" spans="2:13" hidden="1">
      <c r="B67" s="262"/>
      <c r="C67" s="262"/>
      <c r="D67" s="262"/>
      <c r="E67" s="262"/>
      <c r="F67" s="262"/>
      <c r="G67" s="262"/>
      <c r="H67" s="262"/>
      <c r="I67" s="262"/>
      <c r="J67" s="262"/>
      <c r="K67" s="262"/>
      <c r="L67" s="262"/>
      <c r="M67" s="262"/>
    </row>
    <row r="68" spans="2:13" hidden="1">
      <c r="B68" s="262"/>
      <c r="C68" s="262"/>
      <c r="D68" s="262"/>
      <c r="E68" s="262"/>
      <c r="F68" s="262"/>
      <c r="G68" s="262"/>
      <c r="H68" s="262"/>
      <c r="I68" s="262"/>
      <c r="J68" s="262"/>
      <c r="K68" s="262"/>
      <c r="L68" s="262"/>
      <c r="M68" s="262"/>
    </row>
    <row r="69" spans="2:13" hidden="1">
      <c r="B69" s="262"/>
      <c r="C69" s="262"/>
      <c r="D69" s="262"/>
      <c r="E69" s="262"/>
      <c r="F69" s="262"/>
      <c r="G69" s="262"/>
      <c r="H69" s="262"/>
      <c r="I69" s="262"/>
      <c r="J69" s="262"/>
      <c r="K69" s="262"/>
      <c r="L69" s="262"/>
      <c r="M69" s="262"/>
    </row>
    <row r="70" spans="2:13" hidden="1">
      <c r="B70" s="262"/>
      <c r="C70" s="262"/>
      <c r="D70" s="262"/>
      <c r="E70" s="262"/>
      <c r="F70" s="262"/>
      <c r="G70" s="262"/>
      <c r="H70" s="262"/>
      <c r="I70" s="262"/>
      <c r="J70" s="262"/>
      <c r="K70" s="262"/>
      <c r="L70" s="262"/>
      <c r="M70" s="262"/>
    </row>
    <row r="71" spans="2:13" hidden="1">
      <c r="B71" s="262"/>
      <c r="C71" s="262"/>
      <c r="D71" s="262"/>
      <c r="E71" s="262"/>
      <c r="F71" s="262"/>
      <c r="G71" s="262"/>
      <c r="H71" s="262"/>
      <c r="I71" s="262"/>
      <c r="J71" s="262"/>
      <c r="K71" s="262"/>
      <c r="L71" s="262"/>
      <c r="M71" s="262"/>
    </row>
    <row r="72" spans="2:13" hidden="1">
      <c r="B72" s="262"/>
      <c r="C72" s="262"/>
      <c r="D72" s="262"/>
      <c r="E72" s="262"/>
      <c r="F72" s="262"/>
      <c r="G72" s="262"/>
      <c r="H72" s="262"/>
      <c r="I72" s="262"/>
      <c r="J72" s="262"/>
      <c r="K72" s="262"/>
      <c r="L72" s="262"/>
      <c r="M72" s="262"/>
    </row>
    <row r="73" spans="2:13" hidden="1">
      <c r="B73" s="262"/>
      <c r="C73" s="262"/>
      <c r="D73" s="262"/>
      <c r="E73" s="262"/>
      <c r="F73" s="262"/>
      <c r="G73" s="262"/>
      <c r="H73" s="262"/>
      <c r="I73" s="262"/>
      <c r="J73" s="262"/>
      <c r="K73" s="262"/>
      <c r="L73" s="262"/>
      <c r="M73" s="262"/>
    </row>
    <row r="74" spans="2:13" hidden="1">
      <c r="B74" s="262"/>
      <c r="C74" s="262"/>
      <c r="D74" s="262"/>
      <c r="E74" s="262"/>
      <c r="F74" s="262"/>
      <c r="G74" s="262"/>
      <c r="H74" s="262"/>
      <c r="I74" s="262"/>
      <c r="J74" s="262"/>
      <c r="K74" s="262"/>
      <c r="L74" s="262"/>
      <c r="M74" s="262"/>
    </row>
    <row r="75" spans="2:13" hidden="1">
      <c r="B75" s="262"/>
      <c r="C75" s="262"/>
      <c r="D75" s="262"/>
      <c r="E75" s="262"/>
      <c r="F75" s="262"/>
      <c r="G75" s="262"/>
      <c r="H75" s="262"/>
      <c r="I75" s="262"/>
      <c r="J75" s="262"/>
      <c r="K75" s="262"/>
      <c r="L75" s="262"/>
      <c r="M75" s="262"/>
    </row>
    <row r="76" spans="2:13" hidden="1">
      <c r="B76" s="262"/>
      <c r="C76" s="262"/>
      <c r="D76" s="262"/>
      <c r="E76" s="262"/>
      <c r="F76" s="262"/>
      <c r="G76" s="262"/>
      <c r="H76" s="262"/>
      <c r="I76" s="262"/>
      <c r="J76" s="262"/>
      <c r="K76" s="262"/>
      <c r="L76" s="262"/>
      <c r="M76" s="262"/>
    </row>
    <row r="77" spans="2:13" hidden="1">
      <c r="B77" s="262"/>
      <c r="C77" s="262"/>
      <c r="D77" s="262"/>
      <c r="E77" s="262"/>
      <c r="F77" s="262"/>
      <c r="G77" s="262"/>
      <c r="H77" s="262"/>
      <c r="I77" s="262"/>
      <c r="J77" s="262"/>
      <c r="K77" s="262"/>
      <c r="L77" s="262"/>
      <c r="M77" s="262"/>
    </row>
    <row r="78" spans="2:13" hidden="1">
      <c r="B78" s="262"/>
      <c r="C78" s="262"/>
      <c r="D78" s="262"/>
      <c r="E78" s="262"/>
      <c r="F78" s="262"/>
      <c r="G78" s="262"/>
      <c r="H78" s="262"/>
      <c r="I78" s="262"/>
      <c r="J78" s="262"/>
      <c r="K78" s="262"/>
      <c r="L78" s="262"/>
      <c r="M78" s="262"/>
    </row>
    <row r="79" spans="2:13" hidden="1">
      <c r="B79" s="262"/>
      <c r="C79" s="262"/>
      <c r="D79" s="262"/>
      <c r="E79" s="262"/>
      <c r="F79" s="262"/>
      <c r="G79" s="262"/>
      <c r="H79" s="262"/>
      <c r="I79" s="262"/>
      <c r="J79" s="262"/>
      <c r="K79" s="262"/>
      <c r="L79" s="262"/>
      <c r="M79" s="262"/>
    </row>
    <row r="80" spans="2:13" hidden="1">
      <c r="B80" s="262"/>
      <c r="C80" s="262"/>
      <c r="D80" s="262"/>
      <c r="E80" s="262"/>
      <c r="F80" s="262"/>
      <c r="G80" s="262"/>
      <c r="H80" s="262"/>
      <c r="I80" s="262"/>
      <c r="J80" s="262"/>
      <c r="K80" s="262"/>
      <c r="L80" s="262"/>
      <c r="M80" s="262"/>
    </row>
    <row r="81" spans="2:13" hidden="1">
      <c r="B81" s="262"/>
      <c r="C81" s="262"/>
      <c r="D81" s="262"/>
      <c r="E81" s="262"/>
      <c r="F81" s="262"/>
      <c r="G81" s="262"/>
      <c r="H81" s="262"/>
      <c r="I81" s="262"/>
      <c r="J81" s="262"/>
      <c r="K81" s="262"/>
      <c r="L81" s="262"/>
      <c r="M81" s="262"/>
    </row>
    <row r="82" spans="2:13" hidden="1">
      <c r="B82" s="262"/>
      <c r="C82" s="262"/>
      <c r="D82" s="262"/>
      <c r="E82" s="262"/>
      <c r="F82" s="262"/>
      <c r="G82" s="262"/>
      <c r="H82" s="262"/>
      <c r="I82" s="262"/>
      <c r="J82" s="262"/>
      <c r="K82" s="262"/>
      <c r="L82" s="262"/>
      <c r="M82" s="262"/>
    </row>
    <row r="83" spans="2:13" hidden="1">
      <c r="B83" s="262"/>
      <c r="C83" s="262"/>
      <c r="D83" s="262"/>
      <c r="E83" s="262"/>
      <c r="F83" s="262"/>
      <c r="G83" s="262"/>
      <c r="H83" s="262"/>
      <c r="I83" s="262"/>
      <c r="J83" s="262"/>
      <c r="K83" s="262"/>
      <c r="L83" s="262"/>
      <c r="M83" s="262"/>
    </row>
    <row r="84" spans="2:13" hidden="1">
      <c r="B84" s="262"/>
      <c r="C84" s="262"/>
      <c r="D84" s="262"/>
      <c r="E84" s="262"/>
      <c r="F84" s="262"/>
      <c r="G84" s="262"/>
      <c r="H84" s="262"/>
      <c r="I84" s="262"/>
      <c r="J84" s="262"/>
      <c r="K84" s="262"/>
      <c r="L84" s="262"/>
      <c r="M84" s="262"/>
    </row>
    <row r="85" spans="2:13" hidden="1">
      <c r="B85" s="262"/>
      <c r="C85" s="262"/>
      <c r="D85" s="262"/>
      <c r="E85" s="262"/>
      <c r="F85" s="262"/>
      <c r="G85" s="262"/>
      <c r="H85" s="262"/>
      <c r="I85" s="262"/>
      <c r="J85" s="262"/>
      <c r="K85" s="262"/>
      <c r="L85" s="262"/>
      <c r="M85" s="262"/>
    </row>
    <row r="86" spans="2:13" hidden="1">
      <c r="B86" s="262"/>
      <c r="C86" s="262"/>
      <c r="D86" s="262"/>
      <c r="E86" s="262"/>
      <c r="F86" s="262"/>
      <c r="G86" s="262"/>
      <c r="H86" s="262"/>
      <c r="I86" s="262"/>
      <c r="J86" s="262"/>
      <c r="K86" s="262"/>
      <c r="L86" s="262"/>
      <c r="M86" s="262"/>
    </row>
    <row r="87" spans="2:13" hidden="1">
      <c r="B87" s="262"/>
      <c r="C87" s="262"/>
      <c r="D87" s="262"/>
      <c r="E87" s="262"/>
      <c r="F87" s="262"/>
      <c r="G87" s="262"/>
      <c r="H87" s="262"/>
      <c r="I87" s="262"/>
      <c r="J87" s="262"/>
      <c r="K87" s="262"/>
      <c r="L87" s="262"/>
      <c r="M87" s="262"/>
    </row>
    <row r="88" spans="2:13" hidden="1">
      <c r="B88" s="262"/>
      <c r="C88" s="262"/>
      <c r="D88" s="262"/>
      <c r="E88" s="262"/>
      <c r="F88" s="262"/>
      <c r="G88" s="262"/>
      <c r="H88" s="262"/>
      <c r="I88" s="262"/>
      <c r="J88" s="262"/>
      <c r="K88" s="262"/>
      <c r="L88" s="262"/>
      <c r="M88" s="262"/>
    </row>
    <row r="89" spans="2:13" hidden="1">
      <c r="B89" s="262"/>
      <c r="C89" s="262"/>
      <c r="D89" s="262"/>
      <c r="E89" s="262"/>
      <c r="F89" s="262"/>
      <c r="G89" s="262"/>
      <c r="H89" s="262"/>
      <c r="I89" s="262"/>
      <c r="J89" s="262"/>
      <c r="K89" s="262"/>
      <c r="L89" s="262"/>
      <c r="M89" s="262"/>
    </row>
    <row r="90" spans="2:13" hidden="1">
      <c r="B90" s="262"/>
      <c r="C90" s="262"/>
      <c r="D90" s="262"/>
      <c r="E90" s="262"/>
      <c r="F90" s="262"/>
      <c r="G90" s="262"/>
      <c r="H90" s="262"/>
      <c r="I90" s="262"/>
      <c r="J90" s="262"/>
      <c r="K90" s="262"/>
      <c r="L90" s="262"/>
      <c r="M90" s="262"/>
    </row>
    <row r="91" spans="2:13" hidden="1">
      <c r="B91" s="262"/>
      <c r="C91" s="262"/>
      <c r="D91" s="262"/>
      <c r="E91" s="262"/>
      <c r="F91" s="262"/>
      <c r="G91" s="262"/>
      <c r="H91" s="262"/>
      <c r="I91" s="262"/>
      <c r="J91" s="262"/>
      <c r="K91" s="262"/>
      <c r="L91" s="262"/>
      <c r="M91" s="262"/>
    </row>
    <row r="92" spans="2:13" hidden="1">
      <c r="B92" s="262"/>
      <c r="C92" s="262"/>
      <c r="D92" s="262"/>
      <c r="E92" s="262"/>
      <c r="F92" s="262"/>
      <c r="G92" s="262"/>
      <c r="H92" s="262"/>
      <c r="I92" s="262"/>
      <c r="J92" s="262"/>
      <c r="K92" s="262"/>
      <c r="L92" s="262"/>
      <c r="M92" s="262"/>
    </row>
    <row r="93" spans="2:13" hidden="1">
      <c r="B93" s="262"/>
      <c r="C93" s="262"/>
      <c r="D93" s="262"/>
      <c r="E93" s="262"/>
      <c r="F93" s="262"/>
      <c r="G93" s="262"/>
      <c r="H93" s="262"/>
      <c r="I93" s="262"/>
      <c r="J93" s="262"/>
      <c r="K93" s="262"/>
      <c r="L93" s="262"/>
      <c r="M93" s="262"/>
    </row>
    <row r="94" spans="2:13" hidden="1">
      <c r="B94" s="263"/>
      <c r="C94" s="262"/>
      <c r="D94" s="262"/>
      <c r="E94" s="262"/>
      <c r="F94" s="262"/>
      <c r="G94" s="262"/>
      <c r="H94" s="262"/>
      <c r="I94" s="262"/>
      <c r="J94" s="262"/>
      <c r="K94" s="262"/>
      <c r="L94" s="262"/>
      <c r="M94" s="262"/>
    </row>
    <row r="95" spans="2:13" hidden="1">
      <c r="B95" s="263"/>
      <c r="C95" s="262"/>
      <c r="D95" s="262"/>
      <c r="E95" s="262"/>
      <c r="F95" s="262"/>
      <c r="G95" s="262"/>
      <c r="H95" s="262"/>
      <c r="I95" s="262"/>
      <c r="J95" s="262"/>
      <c r="K95" s="262"/>
      <c r="L95" s="262"/>
      <c r="M95" s="262"/>
    </row>
    <row r="96" spans="2:13" hidden="1">
      <c r="B96" s="263"/>
      <c r="C96" s="262"/>
      <c r="D96" s="262"/>
      <c r="E96" s="262"/>
      <c r="F96" s="262"/>
      <c r="G96" s="262"/>
      <c r="H96" s="262"/>
      <c r="I96" s="262"/>
      <c r="J96" s="262"/>
      <c r="K96" s="262"/>
      <c r="L96" s="262"/>
      <c r="M96" s="262"/>
    </row>
    <row r="97" spans="2:13" hidden="1">
      <c r="B97" s="263"/>
      <c r="C97" s="262"/>
      <c r="D97" s="262"/>
      <c r="E97" s="262"/>
      <c r="F97" s="262"/>
      <c r="G97" s="262"/>
      <c r="H97" s="262"/>
      <c r="I97" s="262"/>
      <c r="J97" s="262"/>
      <c r="K97" s="262"/>
      <c r="L97" s="262"/>
      <c r="M97" s="262"/>
    </row>
    <row r="98" spans="2:13" hidden="1">
      <c r="B98" s="263"/>
      <c r="C98" s="262"/>
      <c r="D98" s="262"/>
      <c r="E98" s="262"/>
      <c r="F98" s="262"/>
      <c r="G98" s="262"/>
      <c r="H98" s="262"/>
      <c r="I98" s="262"/>
      <c r="J98" s="262"/>
      <c r="K98" s="262"/>
      <c r="L98" s="262"/>
      <c r="M98" s="262"/>
    </row>
    <row r="99" spans="2:13" hidden="1">
      <c r="B99" s="263"/>
      <c r="C99" s="262"/>
      <c r="D99" s="262"/>
      <c r="E99" s="262"/>
      <c r="F99" s="262"/>
      <c r="G99" s="262"/>
      <c r="H99" s="262"/>
      <c r="I99" s="262"/>
      <c r="J99" s="262"/>
      <c r="K99" s="262"/>
      <c r="L99" s="262"/>
      <c r="M99" s="262"/>
    </row>
    <row r="100" spans="2:13" hidden="1">
      <c r="B100" s="263"/>
      <c r="C100" s="262"/>
      <c r="D100" s="262"/>
      <c r="E100" s="262"/>
      <c r="F100" s="262"/>
      <c r="G100" s="262"/>
      <c r="H100" s="262"/>
      <c r="I100" s="262"/>
      <c r="J100" s="262"/>
      <c r="K100" s="262"/>
      <c r="L100" s="262"/>
      <c r="M100" s="262"/>
    </row>
    <row r="101" spans="2:13" hidden="1">
      <c r="B101" s="263"/>
      <c r="C101" s="262"/>
      <c r="D101" s="262"/>
      <c r="E101" s="262"/>
      <c r="F101" s="262"/>
      <c r="G101" s="262"/>
      <c r="H101" s="262"/>
      <c r="I101" s="262"/>
      <c r="J101" s="262"/>
      <c r="K101" s="262"/>
      <c r="L101" s="262"/>
      <c r="M101" s="262"/>
    </row>
    <row r="102" spans="2:13" hidden="1">
      <c r="B102" s="263"/>
      <c r="C102" s="262"/>
      <c r="D102" s="262"/>
      <c r="E102" s="262"/>
      <c r="F102" s="262"/>
      <c r="G102" s="262"/>
      <c r="H102" s="262"/>
      <c r="I102" s="262"/>
      <c r="J102" s="262"/>
      <c r="K102" s="262"/>
      <c r="L102" s="262"/>
      <c r="M102" s="262"/>
    </row>
    <row r="103" spans="2:13" hidden="1">
      <c r="B103" s="263"/>
      <c r="C103" s="262"/>
      <c r="D103" s="262"/>
      <c r="E103" s="262"/>
      <c r="F103" s="262"/>
      <c r="G103" s="262"/>
      <c r="H103" s="262"/>
      <c r="I103" s="262"/>
      <c r="J103" s="262"/>
      <c r="K103" s="262"/>
      <c r="L103" s="262"/>
      <c r="M103" s="262"/>
    </row>
    <row r="104" spans="2:13" hidden="1">
      <c r="B104" s="263"/>
      <c r="C104" s="262"/>
      <c r="D104" s="262"/>
      <c r="E104" s="262"/>
      <c r="F104" s="262"/>
      <c r="G104" s="262"/>
      <c r="H104" s="262"/>
      <c r="I104" s="262"/>
      <c r="J104" s="262"/>
      <c r="K104" s="262"/>
      <c r="L104" s="262"/>
      <c r="M104" s="262"/>
    </row>
    <row r="105" spans="2:13" hidden="1">
      <c r="B105" s="263"/>
      <c r="C105" s="262"/>
      <c r="D105" s="262"/>
      <c r="E105" s="262"/>
      <c r="F105" s="262"/>
      <c r="G105" s="262"/>
      <c r="H105" s="262"/>
      <c r="I105" s="262"/>
      <c r="J105" s="262"/>
      <c r="K105" s="262"/>
      <c r="L105" s="262"/>
      <c r="M105" s="262"/>
    </row>
    <row r="106" spans="2:13" hidden="1">
      <c r="B106" s="263"/>
      <c r="C106" s="262"/>
      <c r="D106" s="262"/>
      <c r="E106" s="262"/>
      <c r="F106" s="262"/>
      <c r="G106" s="262"/>
      <c r="H106" s="262"/>
      <c r="I106" s="262"/>
      <c r="J106" s="262"/>
      <c r="K106" s="262"/>
      <c r="L106" s="262"/>
      <c r="M106" s="262"/>
    </row>
    <row r="107" spans="2:13" hidden="1">
      <c r="B107" s="263"/>
      <c r="C107" s="262"/>
      <c r="D107" s="262"/>
      <c r="E107" s="262"/>
      <c r="F107" s="262"/>
      <c r="G107" s="262"/>
      <c r="H107" s="262"/>
      <c r="I107" s="262"/>
      <c r="J107" s="262"/>
      <c r="K107" s="262"/>
      <c r="L107" s="262"/>
      <c r="M107" s="262"/>
    </row>
    <row r="108" spans="2:13" hidden="1">
      <c r="B108" s="263"/>
      <c r="C108" s="262"/>
      <c r="D108" s="262"/>
      <c r="E108" s="262"/>
      <c r="F108" s="262"/>
      <c r="G108" s="262"/>
      <c r="H108" s="262"/>
      <c r="I108" s="262"/>
      <c r="J108" s="262"/>
      <c r="K108" s="262"/>
      <c r="L108" s="262"/>
      <c r="M108" s="262"/>
    </row>
    <row r="109" spans="2:13" hidden="1">
      <c r="B109" s="263"/>
      <c r="C109" s="262"/>
      <c r="D109" s="262"/>
      <c r="E109" s="262"/>
      <c r="F109" s="262"/>
      <c r="G109" s="262"/>
      <c r="H109" s="262"/>
      <c r="I109" s="262"/>
      <c r="J109" s="262"/>
      <c r="K109" s="262"/>
      <c r="L109" s="262"/>
      <c r="M109" s="262"/>
    </row>
    <row r="110" spans="2:13" hidden="1">
      <c r="B110" s="263"/>
      <c r="C110" s="262"/>
      <c r="D110" s="262"/>
      <c r="E110" s="262"/>
      <c r="F110" s="262"/>
      <c r="G110" s="262"/>
      <c r="H110" s="262"/>
      <c r="I110" s="262"/>
      <c r="J110" s="262"/>
      <c r="K110" s="262"/>
      <c r="L110" s="262"/>
      <c r="M110" s="262"/>
    </row>
    <row r="111" spans="2:13" hidden="1">
      <c r="B111" s="263"/>
      <c r="C111" s="262"/>
      <c r="D111" s="262"/>
      <c r="E111" s="262"/>
      <c r="F111" s="262"/>
      <c r="G111" s="262"/>
      <c r="H111" s="262"/>
      <c r="I111" s="262"/>
      <c r="J111" s="262"/>
      <c r="K111" s="262"/>
      <c r="L111" s="262"/>
      <c r="M111" s="262"/>
    </row>
    <row r="112" spans="2:13" hidden="1">
      <c r="B112" s="263"/>
      <c r="C112" s="262"/>
      <c r="D112" s="262"/>
      <c r="E112" s="262"/>
      <c r="F112" s="262"/>
      <c r="G112" s="262"/>
      <c r="H112" s="262"/>
      <c r="I112" s="262"/>
      <c r="J112" s="262"/>
      <c r="K112" s="262"/>
      <c r="L112" s="262"/>
      <c r="M112" s="262"/>
    </row>
    <row r="113" spans="2:13" hidden="1">
      <c r="B113" s="263"/>
      <c r="C113" s="262"/>
      <c r="D113" s="262"/>
      <c r="E113" s="262"/>
      <c r="F113" s="262"/>
      <c r="G113" s="262"/>
      <c r="H113" s="262"/>
      <c r="I113" s="262"/>
      <c r="J113" s="262"/>
      <c r="K113" s="262"/>
      <c r="L113" s="262"/>
      <c r="M113" s="262"/>
    </row>
    <row r="114" spans="2:13" hidden="1">
      <c r="B114" s="263"/>
      <c r="C114" s="262"/>
      <c r="D114" s="262"/>
      <c r="E114" s="262"/>
      <c r="F114" s="262"/>
      <c r="G114" s="262"/>
      <c r="H114" s="262"/>
      <c r="I114" s="262"/>
      <c r="J114" s="262"/>
      <c r="K114" s="262"/>
      <c r="L114" s="262"/>
      <c r="M114" s="262"/>
    </row>
    <row r="115" spans="2:13" hidden="1">
      <c r="B115" s="263"/>
      <c r="C115" s="262"/>
      <c r="D115" s="262"/>
      <c r="E115" s="262"/>
      <c r="F115" s="262"/>
      <c r="G115" s="262"/>
      <c r="H115" s="262"/>
      <c r="I115" s="262"/>
      <c r="J115" s="262"/>
      <c r="K115" s="262"/>
      <c r="L115" s="262"/>
      <c r="M115" s="262"/>
    </row>
    <row r="116" spans="2:13" hidden="1">
      <c r="B116" s="263"/>
      <c r="C116" s="262"/>
      <c r="D116" s="262"/>
      <c r="E116" s="262"/>
      <c r="F116" s="262"/>
      <c r="G116" s="262"/>
      <c r="H116" s="262"/>
      <c r="I116" s="262"/>
      <c r="J116" s="262"/>
      <c r="K116" s="262"/>
      <c r="L116" s="262"/>
      <c r="M116" s="262"/>
    </row>
    <row r="117" spans="2:13" hidden="1">
      <c r="B117" s="263"/>
      <c r="C117" s="262"/>
      <c r="D117" s="262"/>
      <c r="E117" s="262"/>
      <c r="F117" s="262"/>
      <c r="G117" s="262"/>
      <c r="H117" s="262"/>
      <c r="I117" s="262"/>
      <c r="J117" s="262"/>
      <c r="K117" s="262"/>
      <c r="L117" s="262"/>
      <c r="M117" s="262"/>
    </row>
    <row r="118" spans="2:13" hidden="1">
      <c r="B118" s="263"/>
      <c r="C118" s="262"/>
      <c r="D118" s="262"/>
      <c r="E118" s="262"/>
      <c r="F118" s="262"/>
      <c r="G118" s="262"/>
      <c r="H118" s="262"/>
      <c r="I118" s="262"/>
      <c r="J118" s="262"/>
      <c r="K118" s="262"/>
      <c r="L118" s="262"/>
      <c r="M118" s="262"/>
    </row>
    <row r="119" spans="2:13" hidden="1"/>
  </sheetData>
  <mergeCells count="12">
    <mergeCell ref="C10:M10"/>
    <mergeCell ref="D19:M19"/>
    <mergeCell ref="C26:S26"/>
    <mergeCell ref="C27:S27"/>
    <mergeCell ref="D18:R18"/>
    <mergeCell ref="D20:R20"/>
    <mergeCell ref="C32:S32"/>
    <mergeCell ref="C33:S33"/>
    <mergeCell ref="C28:S28"/>
    <mergeCell ref="C29:S29"/>
    <mergeCell ref="C30:S30"/>
    <mergeCell ref="C31:S31"/>
  </mergeCells>
  <conditionalFormatting sqref="C24">
    <cfRule type="cellIs" dxfId="248" priority="1" stopIfTrue="1" operator="equal">
      <formula>"Err"</formula>
    </cfRule>
    <cfRule type="cellIs" dxfId="247" priority="2" stopIfTrue="1" operator="equal">
      <formula>"OK"</formula>
    </cfRule>
    <cfRule type="cellIs" dxfId="246" priority="3" stopIfTrue="1" operator="equal">
      <formula>"Model Incomplete"</formula>
    </cfRule>
  </conditionalFormatting>
  <pageMargins left="0.70866141732283472" right="0.70866141732283472" top="0.74803149606299213" bottom="0.74803149606299213" header="0.31496062992125984" footer="0.31496062992125984"/>
  <pageSetup paperSize="9" scale="79" fitToHeight="0" orientation="landscape" horizontalDpi="300" r:id="rId1"/>
  <headerFooter>
    <oddHeader>&amp;LDepartment of Internal Affairs - Three Waters Reform Programme - Request for Information Template Workbook I</oddHeader>
    <oddFooter>&amp;LPage &amp;P</oddFoot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E7C924-4FF6-46FD-9ED4-B44625707572}">
  <sheetPr>
    <tabColor rgb="FF55EBF7"/>
    <pageSetUpPr fitToPage="1"/>
  </sheetPr>
  <dimension ref="A1:AC39"/>
  <sheetViews>
    <sheetView showGridLines="0" zoomScale="80" zoomScaleNormal="80" workbookViewId="0">
      <pane xSplit="8" ySplit="9" topLeftCell="I10" activePane="bottomRight" state="frozen"/>
      <selection pane="topRight"/>
      <selection pane="bottomLeft"/>
      <selection pane="bottomRight"/>
    </sheetView>
  </sheetViews>
  <sheetFormatPr defaultColWidth="0" defaultRowHeight="0" customHeight="1" zeroHeight="1"/>
  <cols>
    <col min="1" max="1" width="2.453125" style="31" customWidth="1"/>
    <col min="2" max="2" width="6.453125" style="31" customWidth="1"/>
    <col min="3" max="3" width="17.54296875" style="31" customWidth="1"/>
    <col min="4" max="4" width="46.90625" style="31" customWidth="1"/>
    <col min="5" max="5" width="19" style="31" bestFit="1" customWidth="1"/>
    <col min="6" max="6" width="17.453125" style="31" bestFit="1" customWidth="1"/>
    <col min="7" max="7" width="22.54296875" style="33" bestFit="1" customWidth="1"/>
    <col min="8" max="8" width="1.54296875" style="31" customWidth="1"/>
    <col min="9" max="9" width="17.453125" style="31" bestFit="1" customWidth="1"/>
    <col min="10" max="10" width="34.54296875" style="31" bestFit="1" customWidth="1"/>
    <col min="11" max="11" width="19.453125" style="31" bestFit="1" customWidth="1"/>
    <col min="12" max="12" width="21.453125" style="31" customWidth="1"/>
    <col min="13" max="13" width="17.453125" style="31" bestFit="1" customWidth="1"/>
    <col min="14" max="14" width="21.54296875" style="31" bestFit="1" customWidth="1"/>
    <col min="15" max="15" width="14.54296875" style="33" bestFit="1" customWidth="1"/>
    <col min="16" max="16" width="18.54296875" style="33" bestFit="1" customWidth="1"/>
    <col min="17" max="17" width="17" style="31" bestFit="1" customWidth="1"/>
    <col min="18" max="18" width="22.54296875" style="31" bestFit="1" customWidth="1"/>
    <col min="19" max="19" width="18.54296875" style="31" bestFit="1" customWidth="1"/>
    <col min="20" max="20" width="19.453125" style="31" bestFit="1" customWidth="1"/>
    <col min="21" max="21" width="15.54296875" style="31" bestFit="1" customWidth="1"/>
    <col min="22" max="24" width="19.453125" style="31" bestFit="1" customWidth="1"/>
    <col min="25" max="25" width="25.54296875" style="31" bestFit="1" customWidth="1"/>
    <col min="26" max="26" width="18.453125" style="33" customWidth="1"/>
    <col min="27" max="27" width="1.453125" style="432" customWidth="1"/>
    <col min="28" max="28" width="15.54296875" hidden="1" customWidth="1"/>
    <col min="29" max="29" width="17.54296875" hidden="1" customWidth="1"/>
    <col min="30" max="16384" width="9.453125" hidden="1"/>
  </cols>
  <sheetData>
    <row r="1" spans="1:27" ht="28.4" customHeight="1">
      <c r="A1" s="34"/>
      <c r="B1" s="35" t="str">
        <f>'Key information'!$B$6</f>
        <v>Three Waters Reform Programme: Request for Information Workbook I</v>
      </c>
      <c r="C1" s="36"/>
      <c r="D1" s="36"/>
      <c r="E1" s="36"/>
      <c r="F1" s="36"/>
      <c r="G1" s="36"/>
      <c r="H1" s="140"/>
      <c r="I1" s="140"/>
      <c r="J1" s="140"/>
      <c r="K1" s="140"/>
      <c r="L1" s="140"/>
      <c r="M1" s="140"/>
      <c r="N1" s="140"/>
      <c r="O1" s="140"/>
      <c r="P1" s="140"/>
      <c r="Q1" s="140"/>
      <c r="R1" s="140"/>
      <c r="S1" s="140"/>
      <c r="T1" s="140"/>
      <c r="U1" s="140"/>
      <c r="V1" s="140"/>
      <c r="W1" s="140"/>
      <c r="X1" s="140"/>
      <c r="Y1" s="140"/>
      <c r="Z1" s="140"/>
      <c r="AA1" s="438"/>
    </row>
    <row r="2" spans="1:27" ht="20">
      <c r="B2" s="141"/>
      <c r="C2" s="142"/>
      <c r="D2" s="143"/>
      <c r="E2" s="143"/>
      <c r="F2" s="143"/>
      <c r="G2" s="144"/>
      <c r="H2" s="145"/>
      <c r="I2" s="143"/>
      <c r="J2" s="143"/>
      <c r="K2" s="142"/>
      <c r="L2" s="143"/>
      <c r="M2" s="143"/>
      <c r="N2" s="143"/>
      <c r="O2" s="144"/>
      <c r="P2" s="144"/>
      <c r="Q2" s="143"/>
      <c r="R2" s="143"/>
      <c r="S2" s="143"/>
      <c r="T2" s="143"/>
      <c r="U2" s="143"/>
      <c r="V2" s="143"/>
      <c r="W2" s="143"/>
      <c r="X2" s="143"/>
      <c r="Y2" s="143"/>
      <c r="Z2" s="143"/>
      <c r="AA2" s="415"/>
    </row>
    <row r="3" spans="1:27" ht="14.5">
      <c r="A3" s="39"/>
      <c r="B3" s="320" t="s">
        <v>495</v>
      </c>
      <c r="C3" s="40"/>
      <c r="D3" s="389">
        <f>'Key information'!$E$8</f>
        <v>0</v>
      </c>
      <c r="E3" s="40"/>
      <c r="F3" s="322" t="s">
        <v>100</v>
      </c>
      <c r="G3" s="324">
        <f>SUM(G16:G20)</f>
        <v>5</v>
      </c>
      <c r="I3" s="39"/>
      <c r="J3" s="39"/>
      <c r="K3" s="40"/>
      <c r="L3" s="39"/>
      <c r="M3" s="40"/>
      <c r="N3" s="39"/>
      <c r="O3" s="40"/>
      <c r="P3" s="40"/>
      <c r="Q3" s="39"/>
      <c r="R3" s="39"/>
      <c r="S3" s="39"/>
      <c r="T3" s="39"/>
      <c r="U3" s="39"/>
      <c r="V3" s="39"/>
      <c r="W3" s="39"/>
      <c r="X3" s="39"/>
      <c r="Y3" s="206"/>
      <c r="AA3" s="406"/>
    </row>
    <row r="4" spans="1:27" ht="14.5">
      <c r="B4" s="448" t="s">
        <v>507</v>
      </c>
      <c r="C4" s="360"/>
      <c r="D4" s="361"/>
      <c r="E4" s="217"/>
      <c r="F4" s="217"/>
      <c r="G4" s="217"/>
      <c r="H4" s="217"/>
      <c r="I4" s="217"/>
      <c r="J4" s="217"/>
      <c r="K4" s="360"/>
      <c r="L4" s="361"/>
      <c r="M4" s="217"/>
      <c r="N4" s="217"/>
      <c r="O4" s="217"/>
      <c r="P4" s="217"/>
      <c r="Q4" s="217"/>
      <c r="R4" s="217"/>
      <c r="S4" s="217"/>
      <c r="T4" s="217"/>
      <c r="U4" s="217"/>
      <c r="V4" s="217"/>
      <c r="W4" s="217"/>
      <c r="X4" s="217"/>
      <c r="AA4" s="393"/>
    </row>
    <row r="5" spans="1:27" ht="14.5">
      <c r="B5" s="46"/>
      <c r="C5" s="146"/>
      <c r="D5" s="46"/>
      <c r="E5" s="46"/>
      <c r="F5" s="46"/>
      <c r="G5" s="47"/>
      <c r="H5" s="47"/>
      <c r="I5" s="46"/>
      <c r="J5" s="46"/>
      <c r="K5" s="146"/>
      <c r="L5" s="46"/>
      <c r="M5" s="46"/>
      <c r="N5" s="46"/>
      <c r="O5" s="47"/>
      <c r="P5" s="47"/>
      <c r="Q5" s="46"/>
      <c r="R5" s="46"/>
      <c r="S5" s="46"/>
      <c r="T5" s="46"/>
      <c r="U5" s="46"/>
      <c r="V5" s="46"/>
      <c r="W5" s="46"/>
      <c r="X5" s="46"/>
      <c r="Y5" s="46"/>
      <c r="Z5" s="47"/>
      <c r="AA5" s="407"/>
    </row>
    <row r="6" spans="1:27" ht="15" thickBot="1">
      <c r="B6" s="44"/>
      <c r="C6" s="45"/>
      <c r="D6" s="46"/>
      <c r="E6" s="46"/>
      <c r="F6" s="46"/>
      <c r="G6" s="46"/>
      <c r="H6" s="46"/>
      <c r="I6" s="46"/>
      <c r="J6" s="46"/>
      <c r="K6" s="45"/>
      <c r="L6" s="46"/>
      <c r="M6" s="46"/>
      <c r="N6" s="46"/>
      <c r="O6" s="46"/>
      <c r="P6" s="46"/>
      <c r="Q6" s="46"/>
      <c r="R6" s="46"/>
      <c r="S6" s="46"/>
      <c r="T6" s="46"/>
      <c r="U6" s="46"/>
      <c r="V6" s="46"/>
      <c r="W6" s="46"/>
      <c r="X6" s="46"/>
      <c r="Y6" s="46"/>
      <c r="Z6" s="47"/>
      <c r="AA6" s="415"/>
    </row>
    <row r="7" spans="1:27" ht="14.5">
      <c r="B7" s="48"/>
      <c r="C7" s="86" t="s">
        <v>722</v>
      </c>
      <c r="D7" s="87"/>
      <c r="K7" s="39"/>
      <c r="AA7" s="444"/>
    </row>
    <row r="8" spans="1:27" ht="15" thickBot="1">
      <c r="B8" s="48"/>
      <c r="C8" s="88" t="s">
        <v>467</v>
      </c>
      <c r="D8" s="89"/>
      <c r="K8" s="39"/>
      <c r="AA8" s="444"/>
    </row>
    <row r="9" spans="1:27" ht="14.5">
      <c r="A9" s="117"/>
      <c r="B9" s="48"/>
      <c r="AA9" s="444"/>
    </row>
    <row r="10" spans="1:27" ht="14.5">
      <c r="A10" s="117"/>
      <c r="B10" s="48"/>
      <c r="AA10" s="444"/>
    </row>
    <row r="11" spans="1:27" ht="14.5">
      <c r="A11" s="147"/>
      <c r="B11" s="58"/>
      <c r="C11" s="148"/>
      <c r="D11" s="148"/>
      <c r="E11" s="148"/>
      <c r="F11" s="148"/>
      <c r="G11" s="148"/>
      <c r="H11" s="148"/>
      <c r="I11" s="148"/>
      <c r="J11" s="148"/>
      <c r="K11" s="148"/>
      <c r="L11" s="148"/>
      <c r="M11" s="148"/>
      <c r="N11" s="148"/>
      <c r="O11" s="148"/>
      <c r="P11" s="148"/>
      <c r="Q11" s="148"/>
      <c r="R11" s="148"/>
      <c r="S11" s="148"/>
      <c r="T11" s="148"/>
      <c r="U11" s="148"/>
      <c r="V11" s="148"/>
      <c r="W11" s="148"/>
      <c r="X11" s="148"/>
      <c r="Y11" s="148"/>
      <c r="Z11" s="148"/>
      <c r="AA11" s="444"/>
    </row>
    <row r="12" spans="1:27" ht="15" thickBot="1">
      <c r="A12" s="149"/>
      <c r="B12" s="58"/>
      <c r="C12" s="129"/>
      <c r="D12" s="129"/>
      <c r="E12" s="129"/>
      <c r="F12" s="129"/>
      <c r="G12" s="129"/>
      <c r="H12" s="129"/>
      <c r="I12" s="149"/>
      <c r="J12" s="659"/>
      <c r="K12" s="659"/>
      <c r="L12" s="659"/>
      <c r="M12" s="659"/>
      <c r="N12" s="659"/>
      <c r="O12" s="659"/>
      <c r="P12" s="659"/>
      <c r="Q12" s="659"/>
      <c r="R12" s="659"/>
      <c r="S12" s="129"/>
      <c r="T12" s="129"/>
      <c r="U12" s="129"/>
      <c r="V12" s="129"/>
      <c r="W12" s="129"/>
      <c r="X12" s="129"/>
      <c r="Y12" s="129"/>
      <c r="Z12" s="129"/>
      <c r="AA12" s="444"/>
    </row>
    <row r="13" spans="1:27" ht="14.5">
      <c r="A13" s="150"/>
      <c r="B13" s="58"/>
      <c r="F13" s="660" t="s">
        <v>468</v>
      </c>
      <c r="G13" s="660" t="s">
        <v>33</v>
      </c>
      <c r="I13" s="151">
        <v>1</v>
      </c>
      <c r="J13" s="152">
        <v>2</v>
      </c>
      <c r="K13" s="152">
        <v>3</v>
      </c>
      <c r="L13" s="152">
        <v>4</v>
      </c>
      <c r="M13" s="152">
        <v>5</v>
      </c>
      <c r="N13" s="152">
        <v>6</v>
      </c>
      <c r="O13" s="152">
        <v>7</v>
      </c>
      <c r="P13" s="152">
        <v>8</v>
      </c>
      <c r="Q13" s="152">
        <v>9</v>
      </c>
      <c r="R13" s="152">
        <v>10</v>
      </c>
      <c r="S13" s="152">
        <v>11</v>
      </c>
      <c r="T13" s="152">
        <v>12</v>
      </c>
      <c r="U13" s="152">
        <v>13</v>
      </c>
      <c r="V13" s="152">
        <v>14</v>
      </c>
      <c r="W13" s="152">
        <v>15</v>
      </c>
      <c r="X13" s="152">
        <v>16</v>
      </c>
      <c r="Y13" s="152">
        <v>17</v>
      </c>
      <c r="Z13" s="153">
        <v>18</v>
      </c>
      <c r="AA13" s="444"/>
    </row>
    <row r="14" spans="1:27" ht="52.65" customHeight="1" thickBot="1">
      <c r="A14" s="154"/>
      <c r="B14" s="58"/>
      <c r="F14" s="661"/>
      <c r="G14" s="661"/>
      <c r="I14" s="155" t="s">
        <v>469</v>
      </c>
      <c r="J14" s="156" t="s">
        <v>470</v>
      </c>
      <c r="K14" s="156" t="s">
        <v>471</v>
      </c>
      <c r="L14" s="156" t="s">
        <v>472</v>
      </c>
      <c r="M14" s="156" t="s">
        <v>731</v>
      </c>
      <c r="N14" s="157" t="s">
        <v>794</v>
      </c>
      <c r="O14" s="156" t="s">
        <v>795</v>
      </c>
      <c r="P14" s="156" t="s">
        <v>796</v>
      </c>
      <c r="Q14" s="156" t="s">
        <v>797</v>
      </c>
      <c r="R14" s="156" t="s">
        <v>798</v>
      </c>
      <c r="S14" s="156" t="s">
        <v>799</v>
      </c>
      <c r="T14" s="156" t="s">
        <v>800</v>
      </c>
      <c r="U14" s="156" t="s">
        <v>801</v>
      </c>
      <c r="V14" s="156" t="s">
        <v>802</v>
      </c>
      <c r="W14" s="156" t="s">
        <v>803</v>
      </c>
      <c r="X14" s="157" t="s">
        <v>804</v>
      </c>
      <c r="Y14" s="156" t="s">
        <v>805</v>
      </c>
      <c r="Z14" s="503" t="s">
        <v>833</v>
      </c>
      <c r="AA14" s="444"/>
    </row>
    <row r="15" spans="1:27" ht="16">
      <c r="A15" s="154"/>
      <c r="B15" s="58"/>
      <c r="I15" s="159" t="s">
        <v>473</v>
      </c>
      <c r="J15" s="159" t="s">
        <v>473</v>
      </c>
      <c r="K15" s="159" t="s">
        <v>473</v>
      </c>
      <c r="L15" s="159" t="s">
        <v>116</v>
      </c>
      <c r="M15" s="159" t="s">
        <v>128</v>
      </c>
      <c r="N15" s="159" t="s">
        <v>128</v>
      </c>
      <c r="O15" s="159" t="s">
        <v>474</v>
      </c>
      <c r="P15" s="159" t="s">
        <v>475</v>
      </c>
      <c r="Q15" s="159" t="s">
        <v>128</v>
      </c>
      <c r="R15" s="159" t="s">
        <v>128</v>
      </c>
      <c r="S15" s="159" t="s">
        <v>128</v>
      </c>
      <c r="T15" s="159" t="s">
        <v>128</v>
      </c>
      <c r="U15" s="159" t="s">
        <v>474</v>
      </c>
      <c r="V15" s="159" t="s">
        <v>475</v>
      </c>
      <c r="W15" s="159" t="s">
        <v>128</v>
      </c>
      <c r="X15" s="159" t="s">
        <v>128</v>
      </c>
      <c r="Y15" s="159" t="s">
        <v>128</v>
      </c>
      <c r="Z15" s="159" t="s">
        <v>128</v>
      </c>
      <c r="AA15" s="444"/>
    </row>
    <row r="16" spans="1:27" ht="14.5">
      <c r="B16" s="58"/>
      <c r="E16" s="104">
        <f>IF(F16="","",COUNTIF($F$16:F16,"&lt;&gt;""")-COUNTBLANK($F$16:F16))</f>
        <v>1</v>
      </c>
      <c r="F16" s="120" t="s">
        <v>476</v>
      </c>
      <c r="G16" s="323">
        <f>IF(AND(F16&lt;&gt;"",I16&lt;&gt;"",J16&lt;&gt;"",K16&lt;&gt;"",L16&lt;&gt;"",M16&lt;&gt;"",O16&lt;&gt;"",P16&lt;&gt;"",R16&lt;&gt;"",S16&lt;&gt;"",T16&lt;&gt;"",U16&lt;&gt;"",V16&lt;&gt;"",W16&lt;&gt;"",X16&lt;&gt;"",Y16&lt;&gt;"",Z16&lt;&gt;"",N16&lt;&gt;"",Q16&lt;&gt;""),0,1)</f>
        <v>1</v>
      </c>
      <c r="I16" s="128"/>
      <c r="J16" s="128"/>
      <c r="K16" s="128"/>
      <c r="L16" s="128"/>
      <c r="M16" s="128"/>
      <c r="N16" s="128"/>
      <c r="O16" s="128"/>
      <c r="P16" s="128"/>
      <c r="Q16" s="128"/>
      <c r="R16" s="77">
        <f>Q16+N16</f>
        <v>0</v>
      </c>
      <c r="S16" s="128"/>
      <c r="T16" s="128"/>
      <c r="U16" s="128"/>
      <c r="V16" s="128"/>
      <c r="W16" s="128"/>
      <c r="X16" s="77">
        <f>W16+T16</f>
        <v>0</v>
      </c>
      <c r="Y16" s="56"/>
      <c r="Z16" s="56"/>
      <c r="AA16" s="444"/>
    </row>
    <row r="17" spans="2:27" ht="14.5">
      <c r="B17" s="58"/>
      <c r="E17" s="104">
        <f>IF(F17="","",COUNTIF($F$16:F17,"&lt;&gt;""")-COUNTBLANK($F$16:F17))</f>
        <v>2</v>
      </c>
      <c r="F17" s="120" t="s">
        <v>477</v>
      </c>
      <c r="G17" s="323">
        <f>IF(AND(F17&lt;&gt;"",I17&lt;&gt;"",J17&lt;&gt;"",K17&lt;&gt;"",L17&lt;&gt;"",M17&lt;&gt;"",O17&lt;&gt;"",P17&lt;&gt;"",R17&lt;&gt;"",S17&lt;&gt;"",T17&lt;&gt;"",U17&lt;&gt;"",V17&lt;&gt;"",W17&lt;&gt;"",X17&lt;&gt;"",Y17&lt;&gt;"",Z17&lt;&gt;"",N17&lt;&gt;"",Q17&lt;&gt;""),0,1)</f>
        <v>1</v>
      </c>
      <c r="I17" s="128"/>
      <c r="J17" s="128"/>
      <c r="K17" s="128"/>
      <c r="L17" s="128"/>
      <c r="M17" s="128"/>
      <c r="N17" s="128"/>
      <c r="O17" s="128"/>
      <c r="P17" s="128"/>
      <c r="Q17" s="128"/>
      <c r="R17" s="77">
        <f>Q17+N17</f>
        <v>0</v>
      </c>
      <c r="S17" s="128"/>
      <c r="T17" s="128"/>
      <c r="U17" s="128"/>
      <c r="V17" s="128"/>
      <c r="W17" s="128"/>
      <c r="X17" s="77">
        <f>W17+T17</f>
        <v>0</v>
      </c>
      <c r="Y17" s="56"/>
      <c r="Z17" s="56"/>
      <c r="AA17" s="444"/>
    </row>
    <row r="18" spans="2:27" ht="14.5">
      <c r="B18" s="58"/>
      <c r="E18" s="104">
        <f>IF(F18="","",COUNTIF($F$16:F18,"&lt;&gt;""")-COUNTBLANK($F$16:F18))</f>
        <v>3</v>
      </c>
      <c r="F18" s="120" t="s">
        <v>478</v>
      </c>
      <c r="G18" s="323">
        <f>IF(AND(F18&lt;&gt;"",I18&lt;&gt;"",J18&lt;&gt;"",K18&lt;&gt;"",L18&lt;&gt;"",M18&lt;&gt;"",O18&lt;&gt;"",P18&lt;&gt;"",R18&lt;&gt;"",S18&lt;&gt;"",T18&lt;&gt;"",U18&lt;&gt;"",V18&lt;&gt;"",W18&lt;&gt;"",X18&lt;&gt;"",Y18&lt;&gt;"",Z18&lt;&gt;"",N18&lt;&gt;"",Q18&lt;&gt;""),0,1)</f>
        <v>1</v>
      </c>
      <c r="I18" s="128"/>
      <c r="J18" s="128"/>
      <c r="K18" s="128"/>
      <c r="L18" s="128"/>
      <c r="M18" s="128"/>
      <c r="N18" s="128"/>
      <c r="O18" s="128"/>
      <c r="P18" s="128"/>
      <c r="Q18" s="128"/>
      <c r="R18" s="77">
        <f>Q18+N18</f>
        <v>0</v>
      </c>
      <c r="S18" s="128"/>
      <c r="T18" s="128"/>
      <c r="U18" s="128"/>
      <c r="V18" s="128"/>
      <c r="W18" s="128"/>
      <c r="X18" s="77">
        <f>W18+T18</f>
        <v>0</v>
      </c>
      <c r="Y18" s="56"/>
      <c r="Z18" s="56"/>
      <c r="AA18" s="444"/>
    </row>
    <row r="19" spans="2:27" ht="14.5">
      <c r="B19" s="58"/>
      <c r="E19" s="104">
        <f>IF(F19="","",COUNTIF($F$16:F19,"&lt;&gt;""")-COUNTBLANK($F$16:F19))</f>
        <v>4</v>
      </c>
      <c r="F19" s="120" t="s">
        <v>479</v>
      </c>
      <c r="G19" s="323">
        <f>IF(AND(F19&lt;&gt;"",I19&lt;&gt;"",J19&lt;&gt;"",K19&lt;&gt;"",L19&lt;&gt;"",M19&lt;&gt;"",O19&lt;&gt;"",P19&lt;&gt;"",R19&lt;&gt;"",S19&lt;&gt;"",T19&lt;&gt;"",U19&lt;&gt;"",V19&lt;&gt;"",W19&lt;&gt;"",X19&lt;&gt;"",Y19&lt;&gt;"",Z19&lt;&gt;"",N19&lt;&gt;"",Q19&lt;&gt;""),0,1)</f>
        <v>1</v>
      </c>
      <c r="I19" s="128"/>
      <c r="J19" s="128"/>
      <c r="K19" s="128"/>
      <c r="L19" s="128"/>
      <c r="M19" s="128"/>
      <c r="N19" s="128"/>
      <c r="O19" s="128"/>
      <c r="P19" s="128"/>
      <c r="Q19" s="128"/>
      <c r="R19" s="77">
        <f>Q19+N19</f>
        <v>0</v>
      </c>
      <c r="S19" s="128"/>
      <c r="T19" s="128"/>
      <c r="U19" s="128"/>
      <c r="V19" s="128"/>
      <c r="W19" s="128"/>
      <c r="X19" s="77">
        <f>W19+T19</f>
        <v>0</v>
      </c>
      <c r="Y19" s="56"/>
      <c r="Z19" s="56"/>
      <c r="AA19" s="444"/>
    </row>
    <row r="20" spans="2:27" ht="14.5">
      <c r="B20" s="58"/>
      <c r="E20" s="104">
        <f>IF(F20="","",COUNTIF($F$16:F20,"&lt;&gt;""")-COUNTBLANK($F$16:F20))</f>
        <v>5</v>
      </c>
      <c r="F20" s="120" t="s">
        <v>480</v>
      </c>
      <c r="G20" s="323">
        <f>IF(AND(F20&lt;&gt;"",I20&lt;&gt;"",J20&lt;&gt;"",K20&lt;&gt;"",L20&lt;&gt;"",M20&lt;&gt;"",O20&lt;&gt;"",P20&lt;&gt;"",R20&lt;&gt;"",S20&lt;&gt;"",T20&lt;&gt;"",U20&lt;&gt;"",V20&lt;&gt;"",W20&lt;&gt;"",X20&lt;&gt;"",Y20&lt;&gt;"",Z20&lt;&gt;"",N20&lt;&gt;"",Q20&lt;&gt;""),0,1)</f>
        <v>1</v>
      </c>
      <c r="I20" s="128"/>
      <c r="J20" s="128"/>
      <c r="K20" s="128"/>
      <c r="L20" s="128"/>
      <c r="M20" s="128"/>
      <c r="N20" s="128"/>
      <c r="O20" s="128"/>
      <c r="P20" s="128"/>
      <c r="Q20" s="128"/>
      <c r="R20" s="77">
        <f>Q20+N20</f>
        <v>0</v>
      </c>
      <c r="S20" s="128"/>
      <c r="T20" s="128"/>
      <c r="U20" s="128"/>
      <c r="V20" s="128"/>
      <c r="W20" s="128"/>
      <c r="X20" s="77">
        <f>W20+T20</f>
        <v>0</v>
      </c>
      <c r="Y20" s="56"/>
      <c r="Z20" s="56"/>
      <c r="AA20" s="444"/>
    </row>
    <row r="21" spans="2:27" ht="14.5">
      <c r="B21" s="58"/>
      <c r="F21" s="33"/>
      <c r="I21" s="282" t="s">
        <v>481</v>
      </c>
      <c r="J21" s="282"/>
      <c r="K21" s="282"/>
      <c r="L21" s="282"/>
      <c r="M21" s="160"/>
      <c r="N21" s="160"/>
      <c r="O21" s="160"/>
      <c r="P21" s="160"/>
      <c r="Q21" s="160"/>
      <c r="R21" s="161"/>
      <c r="S21" s="160"/>
      <c r="T21" s="160"/>
      <c r="U21" s="160"/>
      <c r="V21" s="160"/>
      <c r="W21" s="160"/>
      <c r="X21" s="161"/>
      <c r="Y21" s="100"/>
      <c r="Z21" s="100"/>
      <c r="AA21" s="444"/>
    </row>
    <row r="22" spans="2:27" ht="14.5">
      <c r="B22" s="58"/>
      <c r="F22" s="33"/>
      <c r="I22" s="160"/>
      <c r="J22" s="160"/>
      <c r="K22" s="160"/>
      <c r="L22" s="160"/>
      <c r="M22" s="160"/>
      <c r="N22" s="160"/>
      <c r="O22" s="160"/>
      <c r="P22" s="160"/>
      <c r="Q22" s="160"/>
      <c r="R22" s="161"/>
      <c r="S22" s="160"/>
      <c r="T22" s="160"/>
      <c r="U22" s="160"/>
      <c r="V22" s="160"/>
      <c r="W22" s="160"/>
      <c r="X22" s="161"/>
      <c r="Y22" s="100"/>
      <c r="Z22" s="100"/>
      <c r="AA22" s="444"/>
    </row>
    <row r="23" spans="2:27" ht="14.5">
      <c r="B23" s="58"/>
      <c r="I23" s="160" t="s">
        <v>113</v>
      </c>
      <c r="J23" s="362"/>
      <c r="K23" s="362"/>
      <c r="L23" s="77">
        <f>SUM(L16:L22)</f>
        <v>0</v>
      </c>
      <c r="M23" s="77">
        <f>SUM(M16:M22)</f>
        <v>0</v>
      </c>
      <c r="N23" s="77">
        <f t="shared" ref="N23:W23" si="0">SUM(N16:N22)</f>
        <v>0</v>
      </c>
      <c r="O23" s="77">
        <f>SUM(O16:O22)</f>
        <v>0</v>
      </c>
      <c r="P23" s="362"/>
      <c r="Q23" s="77">
        <f>SUM(Q16:Q22)</f>
        <v>0</v>
      </c>
      <c r="R23" s="77">
        <f t="shared" si="0"/>
        <v>0</v>
      </c>
      <c r="S23" s="77">
        <f t="shared" si="0"/>
        <v>0</v>
      </c>
      <c r="T23" s="77">
        <f t="shared" si="0"/>
        <v>0</v>
      </c>
      <c r="U23" s="77">
        <f t="shared" si="0"/>
        <v>0</v>
      </c>
      <c r="V23" s="362"/>
      <c r="W23" s="77">
        <f t="shared" si="0"/>
        <v>0</v>
      </c>
      <c r="X23" s="77">
        <f>SUM(X16:X22)</f>
        <v>0</v>
      </c>
      <c r="Y23" s="77">
        <f>SUM(Y16:Y22)</f>
        <v>0</v>
      </c>
      <c r="Z23" s="77">
        <f>SUM(Z16:Z22)</f>
        <v>0</v>
      </c>
      <c r="AA23" s="444"/>
    </row>
    <row r="24" spans="2:27" ht="14.5">
      <c r="B24" s="58"/>
      <c r="C24" s="43"/>
      <c r="D24" s="43"/>
      <c r="E24" s="43"/>
      <c r="F24" s="43"/>
      <c r="G24" s="42"/>
      <c r="H24" s="43"/>
      <c r="I24" s="43"/>
      <c r="J24" s="43"/>
      <c r="K24" s="43"/>
      <c r="L24" s="43"/>
      <c r="M24" s="43"/>
      <c r="N24" s="43"/>
      <c r="O24" s="42"/>
      <c r="P24" s="42"/>
      <c r="Q24" s="43"/>
      <c r="R24" s="43"/>
      <c r="S24" s="43"/>
      <c r="T24" s="43"/>
      <c r="U24" s="43"/>
      <c r="V24" s="158"/>
      <c r="W24" s="158"/>
      <c r="X24" s="158"/>
      <c r="Y24" s="158"/>
      <c r="Z24" s="158"/>
      <c r="AA24" s="444"/>
    </row>
    <row r="25" spans="2:27" ht="14.5">
      <c r="B25" s="363" t="s">
        <v>111</v>
      </c>
      <c r="C25" s="52"/>
      <c r="D25" s="52"/>
      <c r="E25" s="52"/>
      <c r="F25" s="52"/>
      <c r="G25" s="52"/>
      <c r="H25" s="52"/>
      <c r="I25" s="52"/>
      <c r="J25" s="52"/>
      <c r="K25" s="52"/>
      <c r="L25" s="52"/>
      <c r="M25" s="52"/>
      <c r="N25" s="52"/>
      <c r="O25" s="52"/>
      <c r="P25" s="52"/>
      <c r="Q25" s="52"/>
      <c r="R25" s="52"/>
      <c r="S25" s="52"/>
      <c r="T25" s="52"/>
      <c r="U25" s="52"/>
      <c r="V25" s="372"/>
      <c r="W25" s="372"/>
      <c r="X25" s="372"/>
      <c r="Y25" s="372"/>
      <c r="Z25" s="372"/>
      <c r="AA25" s="443"/>
    </row>
    <row r="26" spans="2:27" ht="14.9" customHeight="1">
      <c r="G26" s="31"/>
      <c r="O26" s="31"/>
      <c r="P26" s="31"/>
      <c r="Z26" s="31"/>
      <c r="AA26" s="394"/>
    </row>
    <row r="27" spans="2:27" ht="14.9" customHeight="1"/>
    <row r="39" spans="4:4" ht="0" hidden="1" customHeight="1">
      <c r="D39" s="31" t="s">
        <v>500</v>
      </c>
    </row>
  </sheetData>
  <mergeCells count="3">
    <mergeCell ref="J12:R12"/>
    <mergeCell ref="F13:F14"/>
    <mergeCell ref="G13:G14"/>
  </mergeCells>
  <phoneticPr fontId="17" type="noConversion"/>
  <conditionalFormatting sqref="G3">
    <cfRule type="cellIs" dxfId="19" priority="17" stopIfTrue="1" operator="greaterThan">
      <formula>0</formula>
    </cfRule>
    <cfRule type="cellIs" dxfId="18" priority="18" stopIfTrue="1" operator="lessThan">
      <formula>1</formula>
    </cfRule>
  </conditionalFormatting>
  <conditionalFormatting sqref="G19">
    <cfRule type="cellIs" dxfId="17" priority="3" stopIfTrue="1" operator="greaterThan">
      <formula>0</formula>
    </cfRule>
    <cfRule type="cellIs" dxfId="16" priority="4" stopIfTrue="1" operator="lessThan">
      <formula>1</formula>
    </cfRule>
  </conditionalFormatting>
  <conditionalFormatting sqref="G16:G20">
    <cfRule type="cellIs" dxfId="15" priority="9" stopIfTrue="1" operator="greaterThan">
      <formula>0</formula>
    </cfRule>
    <cfRule type="cellIs" dxfId="14" priority="10" stopIfTrue="1" operator="lessThan">
      <formula>1</formula>
    </cfRule>
  </conditionalFormatting>
  <conditionalFormatting sqref="G17">
    <cfRule type="cellIs" dxfId="13" priority="7" stopIfTrue="1" operator="greaterThan">
      <formula>0</formula>
    </cfRule>
    <cfRule type="cellIs" dxfId="12" priority="8" stopIfTrue="1" operator="lessThan">
      <formula>1</formula>
    </cfRule>
  </conditionalFormatting>
  <conditionalFormatting sqref="G18">
    <cfRule type="cellIs" dxfId="11" priority="5" stopIfTrue="1" operator="greaterThan">
      <formula>0</formula>
    </cfRule>
    <cfRule type="cellIs" dxfId="10" priority="6" stopIfTrue="1" operator="lessThan">
      <formula>1</formula>
    </cfRule>
  </conditionalFormatting>
  <conditionalFormatting sqref="G16:G20">
    <cfRule type="cellIs" dxfId="9" priority="1" stopIfTrue="1" operator="greaterThan">
      <formula>0</formula>
    </cfRule>
    <cfRule type="cellIs" dxfId="8" priority="2" stopIfTrue="1" operator="lessThan">
      <formula>1</formula>
    </cfRule>
  </conditionalFormatting>
  <pageMargins left="0.70866141732283472" right="0.70866141732283472" top="0.74803149606299213" bottom="0.74803149606299213" header="0.31496062992125984" footer="0.31496062992125984"/>
  <pageSetup paperSize="9" scale="68" fitToWidth="4" orientation="landscape" r:id="rId1"/>
  <headerFooter>
    <oddHeader>&amp;LDepartment of Internal Affairs - Three Waters Reform Programme - Request for Information Template Workbook I</oddHeader>
    <oddFooter>&amp;LPage &amp;P</oddFoot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E4F105-C114-4AD0-9631-DFCD1D3F888D}">
  <sheetPr>
    <tabColor rgb="FF55EBF7"/>
    <pageSetUpPr fitToPage="1"/>
  </sheetPr>
  <dimension ref="A1:XEU72"/>
  <sheetViews>
    <sheetView showGridLines="0" tabSelected="1" zoomScale="80" zoomScaleNormal="80" workbookViewId="0">
      <pane xSplit="8" ySplit="12" topLeftCell="I13" activePane="bottomRight" state="frozen"/>
      <selection pane="topRight"/>
      <selection pane="bottomLeft"/>
      <selection pane="bottomRight" activeCell="P33" sqref="P33"/>
    </sheetView>
  </sheetViews>
  <sheetFormatPr defaultColWidth="0" defaultRowHeight="0" customHeight="1" zeroHeight="1"/>
  <cols>
    <col min="1" max="1" width="2.453125" style="418" customWidth="1"/>
    <col min="2" max="2" width="6.453125" style="418" customWidth="1"/>
    <col min="3" max="3" width="17.08984375" style="418" customWidth="1"/>
    <col min="4" max="4" width="65.90625" style="418" customWidth="1"/>
    <col min="5" max="5" width="11.453125" style="418" bestFit="1" customWidth="1"/>
    <col min="6" max="6" width="8.54296875" style="418" customWidth="1"/>
    <col min="7" max="7" width="8.54296875" style="419" customWidth="1"/>
    <col min="8" max="8" width="19" style="66" bestFit="1" customWidth="1"/>
    <col min="9" max="9" width="19" style="66" customWidth="1"/>
    <col min="10" max="10" width="5.54296875" style="66" customWidth="1"/>
    <col min="11" max="11" width="19" style="66" customWidth="1"/>
    <col min="12" max="12" width="5.54296875" style="66" customWidth="1"/>
    <col min="13" max="13" width="19" style="66" customWidth="1"/>
    <col min="14" max="14" width="5.54296875" style="66" customWidth="1"/>
    <col min="15" max="24" width="19" style="66" customWidth="1"/>
    <col min="25" max="25" width="19" style="554" customWidth="1"/>
    <col min="26" max="26" width="5.54296875" style="66" customWidth="1"/>
    <col min="27" max="27" width="24.90625" style="418" customWidth="1"/>
    <col min="28" max="28" width="5.54296875" style="66" customWidth="1"/>
    <col min="29" max="29" width="31.08984375" style="470" customWidth="1"/>
    <col min="30" max="30" width="16.54296875" hidden="1"/>
    <col min="31" max="31" width="5.54296875" hidden="1"/>
    <col min="32" max="16375" width="8.90625" hidden="1"/>
    <col min="16376" max="16384" width="4.54296875" hidden="1"/>
  </cols>
  <sheetData>
    <row r="1" spans="1:29" ht="28.4" customHeight="1">
      <c r="B1" s="382" t="str">
        <f>'Key information'!$B$6</f>
        <v>Three Waters Reform Programme: Request for Information Workbook I</v>
      </c>
      <c r="C1" s="421"/>
      <c r="D1" s="421"/>
      <c r="E1" s="186"/>
      <c r="F1" s="186"/>
      <c r="G1" s="186"/>
      <c r="H1" s="384"/>
      <c r="I1" s="384"/>
      <c r="J1" s="384"/>
      <c r="K1" s="384"/>
      <c r="L1" s="384"/>
      <c r="M1" s="384"/>
      <c r="N1" s="384"/>
      <c r="O1" s="384"/>
      <c r="P1" s="384"/>
      <c r="Q1" s="384"/>
      <c r="R1" s="384"/>
      <c r="S1" s="384"/>
      <c r="T1" s="384"/>
      <c r="U1" s="384"/>
      <c r="V1" s="384"/>
      <c r="W1" s="384"/>
      <c r="X1" s="384"/>
      <c r="Y1" s="551"/>
      <c r="Z1" s="384"/>
      <c r="AA1" s="186"/>
      <c r="AB1" s="384"/>
      <c r="AC1" s="476"/>
    </row>
    <row r="2" spans="1:29" ht="20">
      <c r="B2" s="37"/>
      <c r="C2" s="163"/>
      <c r="D2" s="116"/>
      <c r="E2" s="430"/>
      <c r="F2" s="430"/>
      <c r="G2" s="430"/>
      <c r="H2" s="430"/>
      <c r="I2" s="430"/>
      <c r="J2" s="430"/>
      <c r="K2" s="430"/>
      <c r="L2" s="430"/>
      <c r="M2" s="430"/>
      <c r="N2" s="430"/>
      <c r="O2" s="430"/>
      <c r="P2" s="430"/>
      <c r="Q2" s="430"/>
      <c r="R2" s="430"/>
      <c r="S2" s="430"/>
      <c r="T2" s="430"/>
      <c r="U2" s="430"/>
      <c r="V2" s="430"/>
      <c r="W2" s="430"/>
      <c r="X2" s="430"/>
      <c r="Y2" s="32"/>
      <c r="Z2" s="430"/>
      <c r="AA2" s="430"/>
      <c r="AB2" s="430"/>
    </row>
    <row r="3" spans="1:29" ht="14.5">
      <c r="A3" s="422"/>
      <c r="B3" s="320" t="s">
        <v>495</v>
      </c>
      <c r="C3" s="166"/>
      <c r="D3" s="321">
        <f>'Key information'!$E$8</f>
        <v>0</v>
      </c>
      <c r="E3" s="166"/>
      <c r="F3" s="118"/>
      <c r="G3" s="338" t="s">
        <v>100</v>
      </c>
      <c r="H3" s="441">
        <f>SUM(H15)</f>
        <v>1</v>
      </c>
      <c r="I3" s="430"/>
      <c r="J3" s="430"/>
      <c r="K3" s="430"/>
      <c r="L3" s="430"/>
      <c r="M3" s="430"/>
      <c r="N3" s="430"/>
      <c r="O3" s="430"/>
      <c r="P3" s="430"/>
      <c r="Q3" s="430"/>
      <c r="R3" s="430"/>
      <c r="S3" s="430"/>
      <c r="T3" s="430"/>
      <c r="U3" s="430"/>
      <c r="V3" s="430"/>
      <c r="W3" s="430"/>
      <c r="X3" s="430"/>
      <c r="Y3" s="197"/>
      <c r="Z3" s="430"/>
      <c r="AA3" s="430"/>
      <c r="AB3" s="430"/>
      <c r="AC3" s="430"/>
    </row>
    <row r="4" spans="1:29" ht="14.5">
      <c r="B4" s="448"/>
      <c r="C4" s="190"/>
      <c r="D4" s="191"/>
      <c r="E4" s="439"/>
      <c r="F4" s="439"/>
      <c r="G4" s="439"/>
      <c r="H4" s="439"/>
      <c r="I4" s="475"/>
      <c r="J4" s="475"/>
      <c r="K4" s="475"/>
      <c r="L4" s="475"/>
      <c r="M4" s="475"/>
      <c r="N4" s="475"/>
      <c r="O4" s="475"/>
      <c r="P4" s="475"/>
      <c r="Q4" s="475"/>
      <c r="R4" s="475"/>
      <c r="S4" s="475"/>
      <c r="T4" s="475"/>
      <c r="U4" s="475"/>
      <c r="V4" s="475"/>
      <c r="W4" s="475"/>
      <c r="X4" s="475"/>
      <c r="Y4" s="552"/>
      <c r="Z4" s="475"/>
      <c r="AA4" s="439"/>
      <c r="AB4" s="475"/>
      <c r="AC4" s="474"/>
    </row>
    <row r="5" spans="1:29" ht="14.5">
      <c r="C5" s="32"/>
      <c r="H5" s="419"/>
      <c r="I5" s="419"/>
      <c r="J5" s="419"/>
      <c r="K5" s="419"/>
      <c r="L5" s="419"/>
      <c r="M5" s="419"/>
      <c r="N5" s="419"/>
      <c r="O5" s="419"/>
      <c r="P5" s="419"/>
      <c r="Q5" s="419"/>
      <c r="R5" s="419"/>
      <c r="S5" s="419"/>
      <c r="T5" s="419"/>
      <c r="U5" s="419"/>
      <c r="V5" s="419"/>
      <c r="W5" s="419"/>
      <c r="X5" s="419"/>
      <c r="Y5" s="233"/>
      <c r="Z5" s="419"/>
      <c r="AB5" s="419"/>
    </row>
    <row r="6" spans="1:29" ht="15" thickBot="1">
      <c r="B6" s="44"/>
      <c r="C6" s="45"/>
      <c r="D6" s="423"/>
      <c r="E6" s="423"/>
      <c r="F6" s="423"/>
      <c r="G6" s="423"/>
      <c r="H6" s="423"/>
      <c r="I6" s="423"/>
      <c r="J6" s="423"/>
      <c r="K6" s="423"/>
      <c r="L6" s="423"/>
      <c r="M6" s="423"/>
      <c r="N6" s="423"/>
      <c r="O6" s="423"/>
      <c r="P6" s="423"/>
      <c r="Q6" s="423"/>
      <c r="R6" s="423"/>
      <c r="S6" s="423"/>
      <c r="T6" s="423"/>
      <c r="U6" s="423"/>
      <c r="V6" s="423"/>
      <c r="W6" s="423"/>
      <c r="X6" s="423"/>
      <c r="Y6" s="146"/>
      <c r="Z6" s="423"/>
      <c r="AA6" s="423"/>
      <c r="AB6" s="423"/>
      <c r="AC6" s="477"/>
    </row>
    <row r="7" spans="1:29" ht="14.5">
      <c r="B7" s="48"/>
      <c r="C7" s="86" t="s">
        <v>722</v>
      </c>
      <c r="D7" s="87"/>
      <c r="E7" s="430"/>
      <c r="F7" s="430"/>
      <c r="G7" s="429"/>
      <c r="H7" s="430"/>
      <c r="I7" s="430"/>
      <c r="J7" s="430"/>
      <c r="K7" s="430"/>
      <c r="L7" s="430"/>
      <c r="M7" s="430"/>
      <c r="N7" s="430"/>
      <c r="O7" s="430"/>
      <c r="P7" s="430"/>
      <c r="Q7" s="430"/>
      <c r="R7" s="430"/>
      <c r="S7" s="430"/>
      <c r="T7" s="430"/>
      <c r="U7" s="430"/>
      <c r="V7" s="430"/>
      <c r="W7" s="430"/>
      <c r="X7" s="430"/>
      <c r="Y7" s="32"/>
      <c r="Z7" s="430"/>
      <c r="AA7" s="430"/>
      <c r="AB7" s="430"/>
      <c r="AC7" s="478"/>
    </row>
    <row r="8" spans="1:29" ht="15" thickBot="1">
      <c r="B8" s="48"/>
      <c r="C8" s="88" t="s">
        <v>704</v>
      </c>
      <c r="D8" s="89"/>
      <c r="E8" s="430"/>
      <c r="F8" s="430"/>
      <c r="G8" s="429"/>
      <c r="H8" s="430"/>
      <c r="I8" s="430"/>
      <c r="J8" s="430"/>
      <c r="K8" s="430"/>
      <c r="L8" s="430"/>
      <c r="M8" s="430"/>
      <c r="N8" s="430"/>
      <c r="O8" s="430"/>
      <c r="P8" s="430"/>
      <c r="Q8" s="430"/>
      <c r="R8" s="430"/>
      <c r="S8" s="430"/>
      <c r="T8" s="430"/>
      <c r="U8" s="430"/>
      <c r="V8" s="430"/>
      <c r="W8" s="430"/>
      <c r="X8" s="430"/>
      <c r="Y8" s="32"/>
      <c r="Z8" s="430"/>
      <c r="AA8" s="430"/>
      <c r="AB8" s="430"/>
      <c r="AC8" s="478"/>
    </row>
    <row r="9" spans="1:29" ht="15" thickBot="1">
      <c r="B9" s="48"/>
      <c r="C9" s="430"/>
      <c r="D9" s="430"/>
      <c r="E9" s="430"/>
      <c r="F9" s="430"/>
      <c r="G9" s="429"/>
      <c r="H9" s="430"/>
      <c r="I9" s="430"/>
      <c r="J9" s="430"/>
      <c r="K9" s="430"/>
      <c r="L9" s="430"/>
      <c r="M9" s="430"/>
      <c r="N9" s="430"/>
      <c r="O9" s="430"/>
      <c r="P9" s="430"/>
      <c r="Q9" s="430"/>
      <c r="R9" s="430"/>
      <c r="S9" s="430"/>
      <c r="T9" s="430"/>
      <c r="U9" s="430"/>
      <c r="V9" s="430"/>
      <c r="W9" s="430"/>
      <c r="X9" s="430"/>
      <c r="Y9" s="32"/>
      <c r="Z9" s="430"/>
      <c r="AA9" s="430"/>
      <c r="AB9" s="430"/>
      <c r="AC9" s="478"/>
    </row>
    <row r="10" spans="1:29" ht="21" customHeight="1">
      <c r="B10" s="48"/>
      <c r="C10" s="86" t="s">
        <v>101</v>
      </c>
      <c r="D10" s="95" t="s">
        <v>524</v>
      </c>
      <c r="E10" s="106" t="s">
        <v>102</v>
      </c>
      <c r="F10" s="454" t="s">
        <v>103</v>
      </c>
      <c r="G10" s="453"/>
      <c r="H10" s="668"/>
      <c r="I10" s="669" t="s">
        <v>576</v>
      </c>
      <c r="J10" s="482"/>
      <c r="K10" s="662" t="s">
        <v>708</v>
      </c>
      <c r="L10" s="325"/>
      <c r="M10" s="662" t="s">
        <v>709</v>
      </c>
      <c r="N10" s="325"/>
      <c r="O10" s="662" t="s">
        <v>8</v>
      </c>
      <c r="P10" s="662" t="s">
        <v>117</v>
      </c>
      <c r="Q10" s="662" t="s">
        <v>118</v>
      </c>
      <c r="R10" s="662" t="s">
        <v>119</v>
      </c>
      <c r="S10" s="662" t="s">
        <v>120</v>
      </c>
      <c r="T10" s="662" t="s">
        <v>121</v>
      </c>
      <c r="U10" s="662" t="s">
        <v>122</v>
      </c>
      <c r="V10" s="662" t="s">
        <v>123</v>
      </c>
      <c r="W10" s="662" t="s">
        <v>124</v>
      </c>
      <c r="X10" s="662" t="s">
        <v>125</v>
      </c>
      <c r="Y10" s="662" t="s">
        <v>835</v>
      </c>
      <c r="Z10" s="471"/>
      <c r="AA10" s="570" t="s">
        <v>105</v>
      </c>
      <c r="AB10" s="471"/>
      <c r="AC10" s="665" t="s">
        <v>106</v>
      </c>
    </row>
    <row r="11" spans="1:29" ht="14.5">
      <c r="B11" s="48"/>
      <c r="C11" s="126" t="s">
        <v>107</v>
      </c>
      <c r="D11" s="459"/>
      <c r="E11" s="107"/>
      <c r="F11" s="455" t="s">
        <v>108</v>
      </c>
      <c r="G11" s="453"/>
      <c r="H11" s="668"/>
      <c r="I11" s="670"/>
      <c r="J11" s="482"/>
      <c r="K11" s="663"/>
      <c r="L11" s="325"/>
      <c r="M11" s="672"/>
      <c r="N11" s="325"/>
      <c r="O11" s="663"/>
      <c r="P11" s="663"/>
      <c r="Q11" s="663"/>
      <c r="R11" s="663"/>
      <c r="S11" s="663"/>
      <c r="T11" s="663"/>
      <c r="U11" s="663"/>
      <c r="V11" s="663"/>
      <c r="W11" s="663"/>
      <c r="X11" s="663"/>
      <c r="Y11" s="663"/>
      <c r="Z11" s="471"/>
      <c r="AA11" s="571"/>
      <c r="AB11" s="471"/>
      <c r="AC11" s="666"/>
    </row>
    <row r="12" spans="1:29" ht="15" thickBot="1">
      <c r="B12" s="48"/>
      <c r="C12" s="88"/>
      <c r="D12" s="96"/>
      <c r="E12" s="108"/>
      <c r="F12" s="136"/>
      <c r="G12" s="453"/>
      <c r="H12" s="668"/>
      <c r="I12" s="671"/>
      <c r="J12" s="482"/>
      <c r="K12" s="664"/>
      <c r="L12" s="325"/>
      <c r="M12" s="673"/>
      <c r="N12" s="325"/>
      <c r="O12" s="664"/>
      <c r="P12" s="664"/>
      <c r="Q12" s="664"/>
      <c r="R12" s="664"/>
      <c r="S12" s="664"/>
      <c r="T12" s="664"/>
      <c r="U12" s="664"/>
      <c r="V12" s="664"/>
      <c r="W12" s="664"/>
      <c r="X12" s="664"/>
      <c r="Y12" s="664"/>
      <c r="Z12" s="471"/>
      <c r="AA12" s="572"/>
      <c r="AB12" s="471"/>
      <c r="AC12" s="667"/>
    </row>
    <row r="13" spans="1:29" ht="14.5">
      <c r="B13" s="48"/>
      <c r="C13" s="430"/>
      <c r="D13" s="430"/>
      <c r="E13" s="430"/>
      <c r="F13" s="430"/>
      <c r="G13" s="429"/>
      <c r="H13" s="430"/>
      <c r="I13" s="430"/>
      <c r="J13" s="430"/>
      <c r="K13" s="430"/>
      <c r="L13" s="430"/>
      <c r="M13" s="430"/>
      <c r="N13" s="430"/>
      <c r="O13" s="430"/>
      <c r="P13" s="430"/>
      <c r="Q13" s="430"/>
      <c r="R13" s="430"/>
      <c r="S13" s="430"/>
      <c r="T13" s="430"/>
      <c r="U13" s="430"/>
      <c r="V13" s="430"/>
      <c r="W13" s="430"/>
      <c r="X13" s="430"/>
      <c r="Y13" s="32"/>
      <c r="Z13" s="430"/>
      <c r="AB13" s="430"/>
    </row>
    <row r="14" spans="1:29" ht="14.5">
      <c r="B14" s="48"/>
      <c r="C14" s="430"/>
      <c r="D14" s="430"/>
      <c r="E14" s="430"/>
      <c r="F14" s="430"/>
      <c r="G14" s="429"/>
      <c r="H14" s="419"/>
      <c r="I14" s="419"/>
      <c r="J14" s="419"/>
      <c r="K14" s="419"/>
      <c r="L14" s="419"/>
      <c r="M14" s="419"/>
      <c r="N14" s="419"/>
      <c r="O14" s="419"/>
      <c r="P14" s="419"/>
      <c r="Q14" s="419"/>
      <c r="R14" s="419"/>
      <c r="S14" s="419"/>
      <c r="T14" s="419"/>
      <c r="U14" s="419"/>
      <c r="V14" s="419"/>
      <c r="W14" s="419"/>
      <c r="X14" s="419"/>
      <c r="Y14" s="233"/>
      <c r="Z14" s="419"/>
      <c r="AB14" s="419"/>
    </row>
    <row r="15" spans="1:29" ht="14.5">
      <c r="B15" s="436">
        <f>IF(C15="","",COUNTIF($C15:C$15,"&lt;&gt;""")-COUNTBLANK($C15:C$15))</f>
        <v>1</v>
      </c>
      <c r="C15" s="427" t="s">
        <v>523</v>
      </c>
      <c r="D15" s="427" t="s">
        <v>699</v>
      </c>
      <c r="E15" s="433" t="s">
        <v>88</v>
      </c>
      <c r="F15" s="428" t="s">
        <v>109</v>
      </c>
      <c r="G15" s="429"/>
      <c r="H15" s="441">
        <f>IF(AND(I15&lt;&gt;"",AC15&lt;&gt;""),0,1)</f>
        <v>1</v>
      </c>
      <c r="I15" s="434"/>
      <c r="J15" s="417"/>
      <c r="K15" s="417"/>
      <c r="L15" s="417"/>
      <c r="M15" s="417"/>
      <c r="N15" s="417"/>
      <c r="O15" s="417"/>
      <c r="P15" s="417"/>
      <c r="Q15" s="417"/>
      <c r="R15" s="417"/>
      <c r="S15" s="417"/>
      <c r="T15" s="417"/>
      <c r="U15" s="417"/>
      <c r="V15" s="417"/>
      <c r="W15" s="417"/>
      <c r="X15" s="417"/>
      <c r="Y15" s="533"/>
      <c r="Z15" s="417"/>
      <c r="AA15" s="483"/>
      <c r="AB15" s="417"/>
      <c r="AC15" s="479"/>
    </row>
    <row r="16" spans="1:29" ht="14.5">
      <c r="A16"/>
      <c r="B16" s="436" t="str">
        <f>IF(C16="","",COUNTIF($C$15:C16,"&lt;&gt;""")-COUNTBLANK($C$15:C16))</f>
        <v/>
      </c>
      <c r="C16"/>
      <c r="D16"/>
      <c r="E16"/>
      <c r="F16"/>
      <c r="G16"/>
      <c r="H16"/>
      <c r="I16" s="417"/>
      <c r="J16" s="417"/>
      <c r="K16" s="417"/>
      <c r="L16" s="417"/>
      <c r="M16" s="417"/>
      <c r="N16" s="417"/>
      <c r="O16" s="417"/>
      <c r="P16" s="417"/>
      <c r="Q16" s="417"/>
      <c r="R16" s="417"/>
      <c r="S16" s="417"/>
      <c r="T16" s="417"/>
      <c r="U16" s="417"/>
      <c r="V16" s="417"/>
      <c r="W16" s="417"/>
      <c r="X16" s="417"/>
      <c r="Y16" s="533"/>
      <c r="Z16" s="417"/>
      <c r="AB16" s="417"/>
    </row>
    <row r="17" spans="1:29" ht="14.5">
      <c r="A17"/>
      <c r="B17" s="436"/>
      <c r="C17" s="460" t="str">
        <f>IF(I15="","",IF(I15="nominal","Please provide specific details of each underlying assumption in the table below. This includes the source of the forecast information, the assumption(s) used, and the worksheet(s) where this is applied","No additional details required"))</f>
        <v/>
      </c>
      <c r="D17"/>
      <c r="E17"/>
      <c r="F17"/>
      <c r="G17"/>
      <c r="H17"/>
      <c r="I17" s="417"/>
      <c r="J17" s="417"/>
      <c r="K17" s="417"/>
      <c r="L17" s="417"/>
      <c r="M17" s="417"/>
      <c r="N17" s="417"/>
      <c r="O17" s="417"/>
      <c r="P17" s="417"/>
      <c r="Q17" s="417"/>
      <c r="R17" s="417"/>
      <c r="S17" s="417"/>
      <c r="T17" s="417"/>
      <c r="U17" s="417"/>
      <c r="V17" s="417"/>
      <c r="W17" s="417"/>
      <c r="X17" s="417"/>
      <c r="Y17" s="533"/>
      <c r="Z17" s="417"/>
      <c r="AA17" s="417"/>
      <c r="AB17" s="417"/>
      <c r="AC17" s="417"/>
    </row>
    <row r="18" spans="1:29" ht="14.5">
      <c r="A18"/>
      <c r="B18" s="436" t="str">
        <f>IF(C18="","",COUNTIF($C$15:C18,"&lt;&gt;""")-COUNTBLANK($C$15:C18))</f>
        <v/>
      </c>
      <c r="C18"/>
      <c r="D18"/>
      <c r="E18"/>
      <c r="F18"/>
      <c r="G18"/>
      <c r="H18"/>
      <c r="I18" s="417"/>
      <c r="J18" s="417"/>
      <c r="K18" s="417"/>
      <c r="L18" s="417"/>
      <c r="M18" s="417"/>
      <c r="N18" s="417"/>
      <c r="O18" s="417"/>
      <c r="P18" s="417"/>
      <c r="Q18" s="417"/>
      <c r="R18" s="417"/>
      <c r="S18" s="417"/>
      <c r="T18" s="417"/>
      <c r="U18" s="417"/>
      <c r="V18" s="417"/>
      <c r="W18" s="417"/>
      <c r="X18" s="417"/>
      <c r="Y18" s="533"/>
      <c r="Z18" s="417"/>
      <c r="AA18" s="417"/>
      <c r="AB18" s="417"/>
      <c r="AC18" s="417"/>
    </row>
    <row r="19" spans="1:29" ht="14.5">
      <c r="B19" s="436" t="str">
        <f>IF(C19="","",COUNTIF($C$15:C19,"&lt;&gt;""")-COUNTBLANK($C$15:C19))</f>
        <v/>
      </c>
      <c r="C19" s="427"/>
      <c r="D19" s="484" t="s">
        <v>707</v>
      </c>
      <c r="E19" s="485" t="s">
        <v>710</v>
      </c>
      <c r="F19" s="428" t="s">
        <v>109</v>
      </c>
      <c r="G19" s="429"/>
      <c r="H19" s="430"/>
      <c r="I19" s="472"/>
      <c r="J19" s="418"/>
      <c r="K19" s="481"/>
      <c r="L19" s="124"/>
      <c r="M19" s="481"/>
      <c r="N19" s="124"/>
      <c r="O19" s="481"/>
      <c r="P19" s="481"/>
      <c r="Q19" s="481"/>
      <c r="R19" s="481"/>
      <c r="S19" s="481"/>
      <c r="T19" s="481"/>
      <c r="U19" s="481"/>
      <c r="V19" s="481"/>
      <c r="W19" s="481"/>
      <c r="X19" s="481"/>
      <c r="Y19" s="553"/>
      <c r="Z19" s="430"/>
      <c r="AA19" s="483"/>
      <c r="AB19" s="430"/>
      <c r="AC19" s="479"/>
    </row>
    <row r="20" spans="1:29" ht="14.5">
      <c r="B20" s="436" t="str">
        <f>IF(C20="","",COUNTIF($C$15:C20,"&lt;&gt;""")-COUNTBLANK($C$15:C20))</f>
        <v/>
      </c>
      <c r="C20" s="427"/>
      <c r="D20" s="484" t="s">
        <v>706</v>
      </c>
      <c r="E20" s="485" t="s">
        <v>710</v>
      </c>
      <c r="F20" s="428" t="s">
        <v>109</v>
      </c>
      <c r="G20" s="429"/>
      <c r="H20" s="430"/>
      <c r="I20" s="473"/>
      <c r="J20" s="418"/>
      <c r="K20" s="473"/>
      <c r="L20" s="430"/>
      <c r="M20" s="473"/>
      <c r="N20" s="430"/>
      <c r="O20" s="473"/>
      <c r="P20" s="473"/>
      <c r="Q20" s="473"/>
      <c r="R20" s="473"/>
      <c r="S20" s="473"/>
      <c r="T20" s="473"/>
      <c r="U20" s="473"/>
      <c r="V20" s="473"/>
      <c r="W20" s="473"/>
      <c r="X20" s="473"/>
      <c r="Y20" s="484"/>
      <c r="Z20" s="430"/>
      <c r="AA20" s="483"/>
      <c r="AB20" s="430"/>
      <c r="AC20" s="479"/>
    </row>
    <row r="21" spans="1:29" ht="14.5">
      <c r="B21" s="436" t="str">
        <f>IF(C21="","",COUNTIF($C$15:C21,"&lt;&gt;""")-COUNTBLANK($C$15:C21))</f>
        <v/>
      </c>
      <c r="C21" s="427"/>
      <c r="D21" s="484"/>
      <c r="E21" s="485" t="s">
        <v>710</v>
      </c>
      <c r="F21" s="428" t="s">
        <v>109</v>
      </c>
      <c r="G21" s="429"/>
      <c r="H21" s="430"/>
      <c r="I21" s="473"/>
      <c r="J21" s="418"/>
      <c r="K21" s="473"/>
      <c r="L21" s="430"/>
      <c r="M21" s="473"/>
      <c r="N21" s="430"/>
      <c r="O21" s="473"/>
      <c r="P21" s="473"/>
      <c r="Q21" s="473"/>
      <c r="R21" s="473"/>
      <c r="S21" s="473"/>
      <c r="T21" s="473"/>
      <c r="U21" s="473"/>
      <c r="V21" s="473"/>
      <c r="W21" s="473"/>
      <c r="X21" s="473"/>
      <c r="Y21" s="484"/>
      <c r="Z21" s="430"/>
      <c r="AA21" s="483"/>
      <c r="AB21" s="430"/>
      <c r="AC21" s="479"/>
    </row>
    <row r="22" spans="1:29" ht="14.5">
      <c r="B22" s="436" t="str">
        <f>IF(C22="","",COUNTIF($C$15:C22,"&lt;&gt;""")-COUNTBLANK($C$15:C22))</f>
        <v/>
      </c>
      <c r="C22" s="427"/>
      <c r="D22" s="484"/>
      <c r="E22" s="485" t="s">
        <v>710</v>
      </c>
      <c r="F22" s="428" t="s">
        <v>109</v>
      </c>
      <c r="G22" s="429"/>
      <c r="H22" s="430"/>
      <c r="I22" s="473"/>
      <c r="J22" s="418"/>
      <c r="K22" s="473"/>
      <c r="L22" s="430"/>
      <c r="M22" s="473"/>
      <c r="N22" s="430"/>
      <c r="O22" s="473"/>
      <c r="P22" s="473"/>
      <c r="Q22" s="473"/>
      <c r="R22" s="473"/>
      <c r="S22" s="473"/>
      <c r="T22" s="473"/>
      <c r="U22" s="473"/>
      <c r="V22" s="473"/>
      <c r="W22" s="473"/>
      <c r="X22" s="473"/>
      <c r="Y22" s="484"/>
      <c r="Z22" s="430"/>
      <c r="AA22" s="483"/>
      <c r="AB22" s="430"/>
      <c r="AC22" s="479"/>
    </row>
    <row r="23" spans="1:29" ht="14.5">
      <c r="B23" s="436" t="str">
        <f>IF(C23="","",COUNTIF($C$15:C23,"&lt;&gt;""")-COUNTBLANK($C$15:C23))</f>
        <v/>
      </c>
      <c r="C23" s="427"/>
      <c r="D23" s="484"/>
      <c r="E23" s="485" t="s">
        <v>710</v>
      </c>
      <c r="F23" s="428" t="s">
        <v>109</v>
      </c>
      <c r="G23" s="429"/>
      <c r="H23" s="430"/>
      <c r="I23" s="473"/>
      <c r="J23" s="418"/>
      <c r="K23" s="473"/>
      <c r="L23" s="430"/>
      <c r="M23" s="473"/>
      <c r="N23" s="430"/>
      <c r="O23" s="473"/>
      <c r="P23" s="473"/>
      <c r="Q23" s="473"/>
      <c r="R23" s="473"/>
      <c r="S23" s="473"/>
      <c r="T23" s="473"/>
      <c r="U23" s="473"/>
      <c r="V23" s="473"/>
      <c r="W23" s="473"/>
      <c r="X23" s="473"/>
      <c r="Y23" s="484"/>
      <c r="Z23" s="430"/>
      <c r="AA23" s="483"/>
      <c r="AB23" s="430"/>
      <c r="AC23" s="479"/>
    </row>
    <row r="24" spans="1:29" ht="14.5">
      <c r="B24" s="436" t="str">
        <f>IF(C24="","",COUNTIF($C$15:C24,"&lt;&gt;""")-COUNTBLANK($C$15:C24))</f>
        <v/>
      </c>
      <c r="C24" s="427"/>
      <c r="D24" s="484"/>
      <c r="E24" s="485" t="s">
        <v>710</v>
      </c>
      <c r="F24" s="428" t="s">
        <v>109</v>
      </c>
      <c r="G24" s="429"/>
      <c r="H24" s="430"/>
      <c r="I24" s="473"/>
      <c r="J24" s="418"/>
      <c r="K24" s="473"/>
      <c r="L24" s="430"/>
      <c r="M24" s="473"/>
      <c r="N24" s="430"/>
      <c r="O24" s="473"/>
      <c r="P24" s="473"/>
      <c r="Q24" s="473"/>
      <c r="R24" s="473"/>
      <c r="S24" s="473"/>
      <c r="T24" s="473"/>
      <c r="U24" s="473"/>
      <c r="V24" s="473"/>
      <c r="W24" s="473"/>
      <c r="X24" s="473"/>
      <c r="Y24" s="484"/>
      <c r="Z24" s="430"/>
      <c r="AA24" s="483"/>
      <c r="AB24" s="430"/>
      <c r="AC24" s="479"/>
    </row>
    <row r="25" spans="1:29" ht="14.5">
      <c r="B25" s="436" t="str">
        <f>IF(C25="","",COUNTIF($C$15:C25,"&lt;&gt;""")-COUNTBLANK($C$15:C25))</f>
        <v/>
      </c>
      <c r="C25" s="427"/>
      <c r="D25" s="484"/>
      <c r="E25" s="485" t="s">
        <v>710</v>
      </c>
      <c r="F25" s="428" t="s">
        <v>109</v>
      </c>
      <c r="G25" s="429"/>
      <c r="H25" s="430"/>
      <c r="I25" s="473"/>
      <c r="J25" s="418"/>
      <c r="K25" s="473"/>
      <c r="L25" s="430"/>
      <c r="M25" s="473"/>
      <c r="N25" s="430"/>
      <c r="O25" s="473"/>
      <c r="P25" s="473"/>
      <c r="Q25" s="473"/>
      <c r="R25" s="473"/>
      <c r="S25" s="473"/>
      <c r="T25" s="473"/>
      <c r="U25" s="473"/>
      <c r="V25" s="473"/>
      <c r="W25" s="473"/>
      <c r="X25" s="473"/>
      <c r="Y25" s="484"/>
      <c r="Z25" s="430"/>
      <c r="AA25" s="483"/>
      <c r="AB25" s="430"/>
      <c r="AC25" s="479"/>
    </row>
    <row r="26" spans="1:29" ht="14.5">
      <c r="B26" s="436" t="str">
        <f>IF(C26="","",COUNTIF($C$15:C26,"&lt;&gt;""")-COUNTBLANK($C$15:C26))</f>
        <v/>
      </c>
      <c r="C26" s="427"/>
      <c r="D26" s="484"/>
      <c r="E26" s="485" t="s">
        <v>710</v>
      </c>
      <c r="F26" s="428" t="s">
        <v>109</v>
      </c>
      <c r="G26" s="429"/>
      <c r="H26" s="430"/>
      <c r="I26" s="473"/>
      <c r="J26" s="430"/>
      <c r="K26" s="473"/>
      <c r="L26" s="430"/>
      <c r="M26" s="473"/>
      <c r="N26" s="430"/>
      <c r="O26" s="473"/>
      <c r="P26" s="473"/>
      <c r="Q26" s="473"/>
      <c r="R26" s="473"/>
      <c r="S26" s="473"/>
      <c r="T26" s="473"/>
      <c r="U26" s="473"/>
      <c r="V26" s="473"/>
      <c r="W26" s="473"/>
      <c r="X26" s="473"/>
      <c r="Y26" s="484"/>
      <c r="Z26" s="430"/>
      <c r="AA26" s="483"/>
      <c r="AB26" s="430"/>
      <c r="AC26" s="479"/>
    </row>
    <row r="27" spans="1:29" ht="14.5">
      <c r="B27" s="436" t="str">
        <f>IF(C27="","",COUNTIF($C$15:C27,"&lt;&gt;""")-COUNTBLANK($C$15:C27))</f>
        <v/>
      </c>
      <c r="C27" s="427"/>
      <c r="D27" s="484"/>
      <c r="E27" s="485" t="s">
        <v>710</v>
      </c>
      <c r="F27" s="428" t="s">
        <v>109</v>
      </c>
      <c r="G27" s="429"/>
      <c r="H27" s="430"/>
      <c r="I27" s="473"/>
      <c r="J27" s="430"/>
      <c r="K27" s="473"/>
      <c r="L27" s="430"/>
      <c r="M27" s="473"/>
      <c r="N27" s="430"/>
      <c r="O27" s="473"/>
      <c r="P27" s="473"/>
      <c r="Q27" s="473"/>
      <c r="R27" s="473"/>
      <c r="S27" s="473"/>
      <c r="T27" s="473"/>
      <c r="U27" s="473"/>
      <c r="V27" s="473"/>
      <c r="W27" s="473"/>
      <c r="X27" s="473"/>
      <c r="Y27" s="484"/>
      <c r="Z27" s="430"/>
      <c r="AA27" s="483"/>
      <c r="AB27" s="430"/>
      <c r="AC27" s="479"/>
    </row>
    <row r="28" spans="1:29" ht="14.5">
      <c r="B28" s="436" t="str">
        <f>IF(C28="","",COUNTIF($C$15:C28,"&lt;&gt;""")-COUNTBLANK($C$15:C28))</f>
        <v/>
      </c>
      <c r="C28" s="427"/>
      <c r="D28" s="484"/>
      <c r="E28" s="485" t="s">
        <v>710</v>
      </c>
      <c r="F28" s="428" t="s">
        <v>109</v>
      </c>
      <c r="G28" s="429"/>
      <c r="H28" s="430"/>
      <c r="I28" s="473"/>
      <c r="J28" s="430"/>
      <c r="K28" s="473"/>
      <c r="L28" s="430"/>
      <c r="M28" s="473"/>
      <c r="N28" s="430"/>
      <c r="O28" s="473"/>
      <c r="P28" s="473"/>
      <c r="Q28" s="473"/>
      <c r="R28" s="473"/>
      <c r="S28" s="473"/>
      <c r="T28" s="473"/>
      <c r="U28" s="473"/>
      <c r="V28" s="473"/>
      <c r="W28" s="473"/>
      <c r="X28" s="473"/>
      <c r="Y28" s="484"/>
      <c r="Z28" s="430"/>
      <c r="AA28" s="483"/>
      <c r="AB28" s="430"/>
      <c r="AC28" s="479"/>
    </row>
    <row r="29" spans="1:29" ht="14.5">
      <c r="B29" s="436" t="str">
        <f>IF(C29="","",COUNTIF($C$15:C29,"&lt;&gt;""")-COUNTBLANK($C$15:C29))</f>
        <v/>
      </c>
      <c r="C29" s="427"/>
      <c r="D29" s="484"/>
      <c r="E29" s="485" t="s">
        <v>710</v>
      </c>
      <c r="F29" s="428" t="s">
        <v>109</v>
      </c>
      <c r="G29" s="429"/>
      <c r="H29" s="430"/>
      <c r="I29" s="473"/>
      <c r="J29" s="430"/>
      <c r="K29" s="473"/>
      <c r="L29" s="430"/>
      <c r="M29" s="473"/>
      <c r="N29" s="430"/>
      <c r="O29" s="473"/>
      <c r="P29" s="473"/>
      <c r="Q29" s="473"/>
      <c r="R29" s="473"/>
      <c r="S29" s="473"/>
      <c r="T29" s="473"/>
      <c r="U29" s="473"/>
      <c r="V29" s="473"/>
      <c r="W29" s="473"/>
      <c r="X29" s="473"/>
      <c r="Y29" s="484"/>
      <c r="Z29" s="430"/>
      <c r="AA29" s="483"/>
      <c r="AB29" s="430"/>
      <c r="AC29" s="479"/>
    </row>
    <row r="30" spans="1:29" ht="14.5">
      <c r="B30" s="436" t="str">
        <f>IF(C30="","",COUNTIF($C$15:C30,"&lt;&gt;""")-COUNTBLANK($C$15:C30))</f>
        <v/>
      </c>
      <c r="C30" s="427"/>
      <c r="D30" s="484"/>
      <c r="E30" s="485" t="s">
        <v>710</v>
      </c>
      <c r="F30" s="428" t="s">
        <v>109</v>
      </c>
      <c r="G30" s="429"/>
      <c r="H30" s="430"/>
      <c r="I30" s="473"/>
      <c r="J30" s="430"/>
      <c r="K30" s="473"/>
      <c r="L30" s="430"/>
      <c r="M30" s="473"/>
      <c r="N30" s="430"/>
      <c r="O30" s="473"/>
      <c r="P30" s="473"/>
      <c r="Q30" s="473"/>
      <c r="R30" s="473"/>
      <c r="S30" s="473"/>
      <c r="T30" s="473"/>
      <c r="U30" s="473"/>
      <c r="V30" s="473"/>
      <c r="W30" s="473"/>
      <c r="X30" s="473"/>
      <c r="Y30" s="484"/>
      <c r="Z30" s="430"/>
      <c r="AA30" s="483"/>
      <c r="AB30" s="430"/>
      <c r="AC30" s="479"/>
    </row>
    <row r="31" spans="1:29" ht="14.5">
      <c r="B31" s="436" t="str">
        <f>IF(C31="","",COUNTIF($C$15:C31,"&lt;&gt;""")-COUNTBLANK($C$15:C31))</f>
        <v/>
      </c>
      <c r="C31" s="427"/>
      <c r="D31" s="484"/>
      <c r="E31" s="485" t="s">
        <v>710</v>
      </c>
      <c r="F31" s="428" t="s">
        <v>109</v>
      </c>
      <c r="G31" s="429"/>
      <c r="H31" s="430"/>
      <c r="I31" s="473"/>
      <c r="J31" s="430"/>
      <c r="K31" s="473"/>
      <c r="L31" s="430"/>
      <c r="M31" s="473"/>
      <c r="N31" s="430"/>
      <c r="O31" s="473"/>
      <c r="P31" s="473"/>
      <c r="Q31" s="473"/>
      <c r="R31" s="473"/>
      <c r="S31" s="473"/>
      <c r="T31" s="473"/>
      <c r="U31" s="473"/>
      <c r="V31" s="473"/>
      <c r="W31" s="473"/>
      <c r="X31" s="473"/>
      <c r="Y31" s="484"/>
      <c r="Z31" s="430"/>
      <c r="AA31" s="483"/>
      <c r="AB31" s="430"/>
      <c r="AC31" s="479"/>
    </row>
    <row r="32" spans="1:29" ht="14.5">
      <c r="B32" s="48"/>
      <c r="C32" s="430"/>
      <c r="D32" s="430"/>
      <c r="E32" s="430"/>
      <c r="F32" s="430"/>
      <c r="G32" s="429"/>
      <c r="H32" s="430"/>
      <c r="I32" s="430"/>
      <c r="J32" s="430"/>
      <c r="K32" s="430"/>
      <c r="L32" s="430"/>
      <c r="M32" s="430"/>
      <c r="N32" s="430"/>
      <c r="O32" s="430"/>
      <c r="P32" s="430"/>
      <c r="Q32" s="430"/>
      <c r="R32" s="430"/>
      <c r="S32" s="430"/>
      <c r="T32" s="430"/>
      <c r="U32" s="430"/>
      <c r="V32" s="430"/>
      <c r="W32" s="430"/>
      <c r="X32" s="430"/>
      <c r="Y32" s="32"/>
      <c r="Z32" s="430"/>
      <c r="AA32" s="170"/>
      <c r="AB32" s="430"/>
    </row>
    <row r="33" spans="1:29" ht="14.5">
      <c r="B33" s="48"/>
      <c r="C33" s="430"/>
      <c r="D33" s="430"/>
      <c r="E33" s="430"/>
      <c r="F33" s="430"/>
      <c r="G33" s="429"/>
      <c r="H33" s="430"/>
      <c r="I33" s="430"/>
      <c r="J33" s="430"/>
      <c r="K33" s="430"/>
      <c r="L33" s="430"/>
      <c r="M33" s="430"/>
      <c r="N33" s="430"/>
      <c r="O33" s="430"/>
      <c r="P33" s="430"/>
      <c r="Q33" s="430"/>
      <c r="R33" s="430"/>
      <c r="S33" s="430"/>
      <c r="T33" s="430"/>
      <c r="U33" s="430"/>
      <c r="V33" s="430"/>
      <c r="W33" s="430"/>
      <c r="X33" s="430"/>
      <c r="Y33" s="32"/>
      <c r="Z33" s="430"/>
      <c r="AA33" s="430"/>
      <c r="AB33" s="430"/>
    </row>
    <row r="34" spans="1:29" ht="14.5">
      <c r="B34" s="48"/>
      <c r="C34" s="430" t="s">
        <v>110</v>
      </c>
      <c r="D34" s="430"/>
      <c r="E34" s="430"/>
      <c r="F34" s="430"/>
      <c r="G34" s="429"/>
      <c r="H34" s="430"/>
      <c r="I34" s="430"/>
      <c r="J34" s="430"/>
      <c r="K34" s="430"/>
      <c r="L34" s="430"/>
      <c r="M34" s="430"/>
      <c r="N34" s="430"/>
      <c r="O34" s="430"/>
      <c r="P34" s="430"/>
      <c r="Q34" s="430"/>
      <c r="R34" s="430"/>
      <c r="S34" s="430"/>
      <c r="T34" s="430"/>
      <c r="U34" s="430"/>
      <c r="V34" s="430"/>
      <c r="W34" s="430"/>
      <c r="X34" s="430"/>
      <c r="Y34" s="32"/>
      <c r="Z34" s="430"/>
      <c r="AA34" s="430"/>
      <c r="AB34" s="430"/>
    </row>
    <row r="35" spans="1:29" ht="14.5">
      <c r="B35" s="48"/>
      <c r="C35" s="636"/>
      <c r="D35" s="636"/>
      <c r="E35" s="636"/>
      <c r="F35" s="636"/>
      <c r="G35" s="429"/>
      <c r="H35" s="430"/>
      <c r="I35" s="430"/>
      <c r="J35" s="430"/>
      <c r="K35" s="430"/>
      <c r="L35" s="430"/>
      <c r="M35" s="430"/>
      <c r="N35" s="430"/>
      <c r="O35" s="430"/>
      <c r="P35" s="430"/>
      <c r="Q35" s="430"/>
      <c r="R35" s="430"/>
      <c r="S35" s="430"/>
      <c r="T35" s="430"/>
      <c r="U35" s="430"/>
      <c r="V35" s="430"/>
      <c r="W35" s="430"/>
      <c r="X35" s="430"/>
      <c r="Y35" s="32"/>
      <c r="Z35" s="430"/>
      <c r="AA35" s="430"/>
      <c r="AB35" s="430"/>
    </row>
    <row r="36" spans="1:29" ht="14.5">
      <c r="B36" s="48"/>
      <c r="C36" s="636"/>
      <c r="D36" s="636"/>
      <c r="E36" s="636"/>
      <c r="F36" s="636"/>
      <c r="G36" s="429"/>
      <c r="H36" s="430"/>
      <c r="I36" s="430"/>
      <c r="J36" s="430"/>
      <c r="K36" s="430"/>
      <c r="L36" s="430"/>
      <c r="M36" s="430"/>
      <c r="N36" s="430"/>
      <c r="O36" s="430"/>
      <c r="P36" s="430"/>
      <c r="Q36" s="430"/>
      <c r="R36" s="430"/>
      <c r="S36" s="430"/>
      <c r="T36" s="430"/>
      <c r="U36" s="430"/>
      <c r="V36" s="430"/>
      <c r="W36" s="430"/>
      <c r="X36" s="430"/>
      <c r="Y36" s="32"/>
      <c r="Z36" s="430"/>
      <c r="AA36" s="430"/>
      <c r="AB36" s="430"/>
    </row>
    <row r="37" spans="1:29" ht="14.5">
      <c r="B37" s="48"/>
      <c r="C37" s="636"/>
      <c r="D37" s="636"/>
      <c r="E37" s="636"/>
      <c r="F37" s="636"/>
      <c r="G37" s="429"/>
      <c r="H37" s="430"/>
      <c r="I37" s="430"/>
      <c r="J37" s="430"/>
      <c r="K37" s="430"/>
      <c r="L37" s="430"/>
      <c r="M37" s="430"/>
      <c r="N37" s="430"/>
      <c r="O37" s="430"/>
      <c r="P37" s="430"/>
      <c r="Q37" s="430"/>
      <c r="R37" s="430"/>
      <c r="S37" s="430"/>
      <c r="T37" s="430"/>
      <c r="U37" s="430"/>
      <c r="V37" s="430"/>
      <c r="W37" s="430"/>
      <c r="X37" s="430"/>
      <c r="Y37" s="32"/>
      <c r="Z37" s="430"/>
      <c r="AA37" s="430"/>
      <c r="AB37" s="430"/>
    </row>
    <row r="38" spans="1:29" ht="14.5">
      <c r="B38" s="48"/>
      <c r="C38" s="636"/>
      <c r="D38" s="636"/>
      <c r="E38" s="636"/>
      <c r="F38" s="636"/>
      <c r="G38" s="429"/>
      <c r="H38" s="430"/>
      <c r="I38" s="430"/>
      <c r="J38" s="430"/>
      <c r="K38" s="430"/>
      <c r="L38" s="430"/>
      <c r="M38" s="430"/>
      <c r="N38" s="430"/>
      <c r="O38" s="430"/>
      <c r="P38" s="430"/>
      <c r="Q38" s="430"/>
      <c r="R38" s="430"/>
      <c r="S38" s="430"/>
      <c r="T38" s="430"/>
      <c r="U38" s="430"/>
      <c r="V38" s="430"/>
      <c r="W38" s="430"/>
      <c r="X38" s="430"/>
      <c r="Y38" s="32"/>
      <c r="Z38" s="430"/>
      <c r="AA38" s="430"/>
      <c r="AB38" s="430"/>
    </row>
    <row r="39" spans="1:29" ht="14.5">
      <c r="B39" s="48"/>
      <c r="C39" s="636"/>
      <c r="D39" s="636"/>
      <c r="E39" s="636"/>
      <c r="F39" s="636"/>
      <c r="G39" s="429"/>
      <c r="H39" s="430"/>
      <c r="I39" s="430"/>
      <c r="J39" s="430"/>
      <c r="K39" s="430"/>
      <c r="L39" s="430"/>
      <c r="M39" s="430"/>
      <c r="N39" s="430"/>
      <c r="O39" s="430"/>
      <c r="P39" s="430"/>
      <c r="Q39" s="430"/>
      <c r="R39" s="430"/>
      <c r="S39" s="430"/>
      <c r="T39" s="430"/>
      <c r="U39" s="430"/>
      <c r="V39" s="430"/>
      <c r="W39" s="430"/>
      <c r="X39" s="430"/>
      <c r="Y39" s="32"/>
      <c r="Z39" s="430"/>
      <c r="AA39" s="430"/>
      <c r="AB39" s="430"/>
    </row>
    <row r="40" spans="1:29" ht="14.5">
      <c r="B40" s="48"/>
      <c r="C40" s="430"/>
      <c r="D40" s="430"/>
      <c r="E40" s="430"/>
      <c r="F40" s="430"/>
      <c r="G40" s="429"/>
      <c r="H40" s="430"/>
      <c r="I40" s="430"/>
      <c r="J40" s="430"/>
      <c r="K40" s="430"/>
      <c r="L40" s="430"/>
      <c r="M40" s="430"/>
      <c r="N40" s="430"/>
      <c r="O40" s="430"/>
      <c r="P40" s="430"/>
      <c r="Q40" s="430"/>
      <c r="R40" s="430"/>
      <c r="S40" s="430"/>
      <c r="T40" s="430"/>
      <c r="U40" s="430"/>
      <c r="V40" s="430"/>
      <c r="W40" s="430"/>
      <c r="X40" s="430"/>
      <c r="Y40" s="32"/>
      <c r="Z40" s="430"/>
      <c r="AA40" s="430"/>
      <c r="AB40" s="430"/>
    </row>
    <row r="41" spans="1:29" ht="14.5">
      <c r="B41" s="48"/>
      <c r="C41" s="430"/>
      <c r="D41" s="197"/>
      <c r="E41" s="197"/>
      <c r="F41" s="197"/>
      <c r="G41" s="429"/>
      <c r="H41" s="430"/>
      <c r="I41" s="430"/>
      <c r="J41" s="430"/>
      <c r="K41" s="430"/>
      <c r="L41" s="430"/>
      <c r="M41" s="430"/>
      <c r="N41" s="430"/>
      <c r="O41" s="430"/>
      <c r="P41" s="430"/>
      <c r="Q41" s="430"/>
      <c r="R41" s="430"/>
      <c r="S41" s="430"/>
      <c r="T41" s="430"/>
      <c r="U41" s="430"/>
      <c r="V41" s="430"/>
      <c r="W41" s="430"/>
      <c r="X41" s="430"/>
      <c r="Y41" s="32"/>
      <c r="Z41" s="430"/>
      <c r="AA41" s="430"/>
      <c r="AB41" s="430"/>
    </row>
    <row r="42" spans="1:29" ht="14.5">
      <c r="B42" s="198" t="s">
        <v>111</v>
      </c>
      <c r="C42" s="175"/>
      <c r="D42" s="175"/>
      <c r="E42" s="175"/>
      <c r="F42" s="175"/>
      <c r="G42" s="175"/>
      <c r="H42" s="175"/>
      <c r="I42" s="175"/>
      <c r="J42" s="175"/>
      <c r="K42" s="175"/>
      <c r="L42" s="175"/>
      <c r="M42" s="175"/>
      <c r="N42" s="175"/>
      <c r="O42" s="175"/>
      <c r="P42" s="175"/>
      <c r="Q42" s="175"/>
      <c r="R42" s="175"/>
      <c r="S42" s="175"/>
      <c r="T42" s="175"/>
      <c r="U42" s="175"/>
      <c r="V42" s="175"/>
      <c r="W42" s="175"/>
      <c r="X42" s="175"/>
      <c r="Y42" s="543"/>
      <c r="Z42" s="175"/>
      <c r="AA42" s="175"/>
      <c r="AB42" s="175"/>
      <c r="AC42" s="480"/>
    </row>
    <row r="43" spans="1:29" ht="14.5" hidden="1">
      <c r="A43"/>
      <c r="B43"/>
      <c r="C43"/>
      <c r="D43"/>
      <c r="E43"/>
      <c r="F43"/>
      <c r="G43"/>
      <c r="H43"/>
      <c r="I43"/>
      <c r="J43"/>
      <c r="K43"/>
      <c r="L43"/>
      <c r="M43"/>
      <c r="N43"/>
      <c r="O43"/>
      <c r="P43"/>
      <c r="Q43"/>
      <c r="R43"/>
      <c r="S43"/>
      <c r="T43"/>
      <c r="U43"/>
      <c r="V43"/>
      <c r="W43"/>
      <c r="X43"/>
      <c r="Y43" s="533"/>
      <c r="Z43"/>
      <c r="AA43"/>
      <c r="AB43"/>
      <c r="AC43"/>
    </row>
    <row r="44" spans="1:29" ht="0" hidden="1" customHeight="1">
      <c r="A44"/>
      <c r="B44"/>
      <c r="C44"/>
      <c r="D44"/>
      <c r="E44"/>
      <c r="F44"/>
      <c r="G44"/>
      <c r="H44"/>
      <c r="I44"/>
      <c r="J44"/>
      <c r="K44"/>
      <c r="L44"/>
      <c r="M44"/>
      <c r="N44"/>
      <c r="O44"/>
      <c r="P44"/>
      <c r="Q44"/>
      <c r="R44"/>
      <c r="S44"/>
      <c r="T44"/>
      <c r="U44"/>
      <c r="V44"/>
      <c r="W44"/>
      <c r="X44"/>
      <c r="Y44" s="533"/>
      <c r="Z44"/>
      <c r="AA44"/>
      <c r="AB44"/>
      <c r="AC44"/>
    </row>
    <row r="45" spans="1:29" ht="14.9" hidden="1" customHeight="1">
      <c r="A45"/>
      <c r="B45"/>
      <c r="C45"/>
      <c r="D45"/>
      <c r="E45"/>
      <c r="F45"/>
      <c r="G45"/>
      <c r="H45"/>
      <c r="I45"/>
      <c r="J45"/>
      <c r="K45"/>
      <c r="L45"/>
      <c r="M45"/>
      <c r="N45"/>
      <c r="O45"/>
      <c r="P45"/>
      <c r="Q45"/>
      <c r="R45"/>
      <c r="S45"/>
      <c r="T45"/>
      <c r="U45"/>
      <c r="V45"/>
      <c r="W45"/>
      <c r="X45"/>
      <c r="Y45" s="533"/>
      <c r="Z45"/>
      <c r="AA45"/>
      <c r="AB45"/>
      <c r="AC45"/>
    </row>
    <row r="46" spans="1:29" ht="15" hidden="1" customHeight="1">
      <c r="A46"/>
      <c r="B46"/>
      <c r="C46"/>
      <c r="D46"/>
      <c r="E46"/>
      <c r="F46"/>
      <c r="G46"/>
      <c r="H46"/>
      <c r="I46"/>
      <c r="J46"/>
      <c r="K46"/>
      <c r="L46"/>
      <c r="M46"/>
      <c r="N46"/>
      <c r="O46"/>
      <c r="P46"/>
      <c r="Q46"/>
      <c r="R46"/>
      <c r="S46"/>
      <c r="T46"/>
      <c r="U46"/>
      <c r="V46"/>
      <c r="W46"/>
      <c r="X46"/>
      <c r="Y46" s="533"/>
      <c r="Z46"/>
      <c r="AA46"/>
      <c r="AB46"/>
      <c r="AC46"/>
    </row>
    <row r="47" spans="1:29" ht="15" hidden="1" customHeight="1">
      <c r="A47"/>
      <c r="B47"/>
      <c r="C47"/>
      <c r="D47"/>
      <c r="E47"/>
      <c r="F47"/>
      <c r="G47"/>
      <c r="H47"/>
      <c r="I47"/>
      <c r="J47"/>
      <c r="K47"/>
      <c r="L47"/>
      <c r="M47"/>
      <c r="N47"/>
      <c r="O47"/>
      <c r="P47"/>
      <c r="Q47"/>
      <c r="R47"/>
      <c r="S47"/>
      <c r="T47"/>
      <c r="U47"/>
      <c r="V47"/>
      <c r="W47"/>
      <c r="X47"/>
      <c r="Y47" s="533"/>
      <c r="Z47"/>
      <c r="AA47"/>
      <c r="AB47"/>
      <c r="AC47"/>
    </row>
    <row r="48" spans="1:29" ht="15" hidden="1" customHeight="1">
      <c r="A48"/>
      <c r="B48"/>
      <c r="C48"/>
      <c r="D48"/>
      <c r="E48"/>
      <c r="F48"/>
      <c r="G48"/>
      <c r="H48"/>
      <c r="I48"/>
      <c r="J48"/>
      <c r="K48"/>
      <c r="L48"/>
      <c r="M48"/>
      <c r="N48"/>
      <c r="O48"/>
      <c r="P48"/>
      <c r="Q48"/>
      <c r="R48"/>
      <c r="S48"/>
      <c r="T48"/>
      <c r="U48"/>
      <c r="V48"/>
      <c r="W48"/>
      <c r="X48"/>
      <c r="Y48" s="533"/>
      <c r="Z48"/>
      <c r="AA48"/>
      <c r="AB48"/>
      <c r="AC48"/>
    </row>
    <row r="49" spans="1:29" ht="15" hidden="1" customHeight="1">
      <c r="A49"/>
      <c r="B49"/>
      <c r="C49"/>
      <c r="D49"/>
      <c r="E49"/>
      <c r="F49"/>
      <c r="G49"/>
      <c r="H49"/>
      <c r="I49"/>
      <c r="J49"/>
      <c r="K49"/>
      <c r="L49"/>
      <c r="M49"/>
      <c r="N49"/>
      <c r="O49"/>
      <c r="P49"/>
      <c r="Q49"/>
      <c r="R49"/>
      <c r="S49"/>
      <c r="T49"/>
      <c r="U49"/>
      <c r="V49"/>
      <c r="W49"/>
      <c r="X49"/>
      <c r="Y49" s="533"/>
      <c r="Z49"/>
      <c r="AA49"/>
      <c r="AB49"/>
      <c r="AC49"/>
    </row>
    <row r="50" spans="1:29" ht="15" hidden="1" customHeight="1">
      <c r="A50"/>
      <c r="B50"/>
      <c r="C50"/>
      <c r="D50"/>
      <c r="E50"/>
      <c r="F50"/>
      <c r="G50"/>
      <c r="H50"/>
      <c r="I50"/>
      <c r="J50"/>
      <c r="K50"/>
      <c r="L50"/>
      <c r="M50"/>
      <c r="N50"/>
      <c r="O50"/>
      <c r="P50"/>
      <c r="Q50"/>
      <c r="R50"/>
      <c r="S50"/>
      <c r="T50"/>
      <c r="U50"/>
      <c r="V50"/>
      <c r="W50"/>
      <c r="X50"/>
      <c r="Y50" s="533"/>
      <c r="Z50"/>
      <c r="AA50"/>
      <c r="AB50"/>
      <c r="AC50"/>
    </row>
    <row r="51" spans="1:29" ht="15" hidden="1" customHeight="1">
      <c r="A51"/>
      <c r="B51"/>
      <c r="C51"/>
      <c r="D51"/>
      <c r="E51"/>
      <c r="F51"/>
      <c r="G51"/>
      <c r="H51"/>
      <c r="I51"/>
      <c r="J51"/>
      <c r="K51"/>
      <c r="L51"/>
      <c r="M51"/>
      <c r="N51"/>
      <c r="O51"/>
      <c r="P51"/>
      <c r="Q51"/>
      <c r="R51"/>
      <c r="S51"/>
      <c r="T51"/>
      <c r="U51"/>
      <c r="V51"/>
      <c r="W51"/>
      <c r="X51"/>
      <c r="Y51" s="533"/>
      <c r="Z51"/>
      <c r="AA51"/>
      <c r="AB51"/>
      <c r="AC51"/>
    </row>
    <row r="52" spans="1:29" ht="15" hidden="1" customHeight="1">
      <c r="A52"/>
      <c r="B52"/>
      <c r="C52"/>
      <c r="D52"/>
      <c r="E52"/>
      <c r="F52"/>
      <c r="G52"/>
      <c r="H52"/>
      <c r="I52"/>
      <c r="J52"/>
      <c r="K52"/>
      <c r="L52"/>
      <c r="M52"/>
      <c r="N52"/>
      <c r="O52"/>
      <c r="P52"/>
      <c r="Q52"/>
      <c r="R52"/>
      <c r="S52"/>
      <c r="T52"/>
      <c r="U52"/>
      <c r="V52"/>
      <c r="W52"/>
      <c r="X52"/>
      <c r="Y52" s="533"/>
      <c r="Z52"/>
      <c r="AA52"/>
      <c r="AB52"/>
      <c r="AC52"/>
    </row>
    <row r="53" spans="1:29" ht="15" hidden="1" customHeight="1">
      <c r="A53"/>
      <c r="B53"/>
      <c r="C53"/>
      <c r="D53"/>
      <c r="E53"/>
      <c r="F53"/>
      <c r="G53"/>
      <c r="H53"/>
      <c r="I53"/>
      <c r="J53"/>
      <c r="K53"/>
      <c r="L53"/>
      <c r="M53"/>
      <c r="N53"/>
      <c r="O53"/>
      <c r="P53"/>
      <c r="Q53"/>
      <c r="R53"/>
      <c r="S53"/>
      <c r="T53"/>
      <c r="U53"/>
      <c r="V53"/>
      <c r="W53"/>
      <c r="X53"/>
      <c r="Y53" s="533"/>
      <c r="Z53"/>
      <c r="AA53"/>
      <c r="AB53"/>
      <c r="AC53"/>
    </row>
    <row r="54" spans="1:29" ht="15" hidden="1" customHeight="1">
      <c r="A54"/>
      <c r="B54"/>
      <c r="C54"/>
      <c r="D54"/>
      <c r="E54"/>
      <c r="F54"/>
      <c r="G54"/>
      <c r="H54"/>
      <c r="I54"/>
      <c r="J54"/>
      <c r="K54"/>
      <c r="L54"/>
      <c r="M54"/>
      <c r="N54"/>
      <c r="O54"/>
      <c r="P54"/>
      <c r="Q54"/>
      <c r="R54"/>
      <c r="S54"/>
      <c r="T54"/>
      <c r="U54"/>
      <c r="V54"/>
      <c r="W54"/>
      <c r="X54"/>
      <c r="Y54" s="533"/>
      <c r="Z54"/>
      <c r="AA54"/>
      <c r="AB54"/>
      <c r="AC54"/>
    </row>
    <row r="55" spans="1:29" ht="15" hidden="1" customHeight="1">
      <c r="A55"/>
      <c r="B55"/>
      <c r="C55"/>
      <c r="D55"/>
      <c r="E55"/>
      <c r="F55"/>
      <c r="G55"/>
      <c r="H55"/>
      <c r="I55"/>
      <c r="J55"/>
      <c r="K55"/>
      <c r="L55"/>
      <c r="M55"/>
      <c r="N55"/>
      <c r="O55"/>
      <c r="P55"/>
      <c r="Q55"/>
      <c r="R55"/>
      <c r="S55"/>
      <c r="T55"/>
      <c r="U55"/>
      <c r="V55"/>
      <c r="W55"/>
      <c r="X55"/>
      <c r="Y55" s="533"/>
      <c r="Z55"/>
      <c r="AA55"/>
      <c r="AB55"/>
      <c r="AC55"/>
    </row>
    <row r="56" spans="1:29" ht="15" hidden="1" customHeight="1">
      <c r="A56"/>
      <c r="B56"/>
      <c r="C56"/>
      <c r="D56"/>
      <c r="E56"/>
      <c r="F56"/>
      <c r="G56"/>
      <c r="H56"/>
      <c r="I56"/>
      <c r="J56"/>
      <c r="K56"/>
      <c r="L56"/>
      <c r="M56"/>
      <c r="N56"/>
      <c r="O56"/>
      <c r="P56"/>
      <c r="Q56"/>
      <c r="R56"/>
      <c r="S56"/>
      <c r="T56"/>
      <c r="U56"/>
      <c r="V56"/>
      <c r="W56"/>
      <c r="X56"/>
      <c r="Y56" s="533"/>
      <c r="Z56"/>
      <c r="AA56"/>
      <c r="AB56"/>
      <c r="AC56"/>
    </row>
    <row r="57" spans="1:29" ht="15" hidden="1" customHeight="1">
      <c r="A57"/>
      <c r="B57"/>
      <c r="C57"/>
      <c r="D57"/>
      <c r="E57"/>
      <c r="F57"/>
      <c r="G57"/>
      <c r="H57"/>
      <c r="I57"/>
      <c r="J57"/>
      <c r="K57"/>
      <c r="L57"/>
      <c r="M57"/>
      <c r="N57"/>
      <c r="O57"/>
      <c r="P57"/>
      <c r="Q57"/>
      <c r="R57"/>
      <c r="S57"/>
      <c r="T57"/>
      <c r="U57"/>
      <c r="V57"/>
      <c r="W57"/>
      <c r="X57"/>
      <c r="Y57" s="533"/>
      <c r="Z57"/>
      <c r="AA57"/>
      <c r="AB57"/>
      <c r="AC57"/>
    </row>
    <row r="58" spans="1:29" ht="15" hidden="1" customHeight="1">
      <c r="A58"/>
      <c r="B58"/>
      <c r="C58"/>
      <c r="D58"/>
      <c r="E58"/>
      <c r="F58"/>
      <c r="G58"/>
      <c r="H58"/>
      <c r="I58"/>
      <c r="J58"/>
      <c r="K58"/>
      <c r="L58"/>
      <c r="M58"/>
      <c r="N58"/>
      <c r="O58"/>
      <c r="P58"/>
      <c r="Q58"/>
      <c r="R58"/>
      <c r="S58"/>
      <c r="T58"/>
      <c r="U58"/>
      <c r="V58"/>
      <c r="W58"/>
      <c r="X58"/>
      <c r="Y58" s="533"/>
      <c r="Z58"/>
      <c r="AA58"/>
      <c r="AB58"/>
      <c r="AC58"/>
    </row>
    <row r="59" spans="1:29" ht="15" hidden="1" customHeight="1">
      <c r="A59"/>
      <c r="B59"/>
      <c r="C59"/>
      <c r="D59"/>
      <c r="E59"/>
      <c r="F59"/>
      <c r="G59"/>
      <c r="H59"/>
      <c r="I59"/>
      <c r="J59"/>
      <c r="K59"/>
      <c r="L59"/>
      <c r="M59"/>
      <c r="N59"/>
      <c r="O59"/>
      <c r="P59"/>
      <c r="Q59"/>
      <c r="R59"/>
      <c r="S59"/>
      <c r="T59"/>
      <c r="U59"/>
      <c r="V59"/>
      <c r="W59"/>
      <c r="X59"/>
      <c r="Y59" s="533"/>
      <c r="Z59"/>
      <c r="AA59"/>
      <c r="AB59"/>
      <c r="AC59"/>
    </row>
    <row r="60" spans="1:29" ht="15" hidden="1" customHeight="1">
      <c r="A60"/>
      <c r="B60"/>
      <c r="C60"/>
      <c r="D60"/>
      <c r="E60"/>
      <c r="F60"/>
      <c r="G60"/>
      <c r="H60"/>
      <c r="I60"/>
      <c r="J60"/>
      <c r="K60"/>
      <c r="L60"/>
      <c r="M60"/>
      <c r="N60"/>
      <c r="O60"/>
      <c r="P60"/>
      <c r="Q60"/>
      <c r="R60"/>
      <c r="S60"/>
      <c r="T60"/>
      <c r="U60"/>
      <c r="V60"/>
      <c r="W60"/>
      <c r="X60"/>
      <c r="Y60" s="533"/>
      <c r="Z60"/>
      <c r="AA60"/>
      <c r="AB60"/>
      <c r="AC60"/>
    </row>
    <row r="61" spans="1:29" ht="15" hidden="1" customHeight="1">
      <c r="A61"/>
      <c r="B61"/>
      <c r="C61"/>
      <c r="D61"/>
      <c r="E61"/>
      <c r="F61"/>
      <c r="G61"/>
      <c r="H61"/>
      <c r="I61"/>
      <c r="J61"/>
      <c r="K61"/>
      <c r="L61"/>
      <c r="M61"/>
      <c r="N61"/>
      <c r="O61"/>
      <c r="P61"/>
      <c r="Q61"/>
      <c r="R61"/>
      <c r="S61"/>
      <c r="T61"/>
      <c r="U61"/>
      <c r="V61"/>
      <c r="W61"/>
      <c r="X61"/>
      <c r="Y61" s="533"/>
      <c r="Z61"/>
      <c r="AA61"/>
      <c r="AB61"/>
      <c r="AC61"/>
    </row>
    <row r="62" spans="1:29" ht="15" hidden="1" customHeight="1">
      <c r="A62"/>
      <c r="B62"/>
      <c r="C62"/>
      <c r="D62"/>
      <c r="E62"/>
      <c r="F62"/>
      <c r="G62"/>
      <c r="H62"/>
      <c r="I62"/>
      <c r="J62"/>
      <c r="K62"/>
      <c r="L62"/>
      <c r="M62"/>
      <c r="N62"/>
      <c r="O62"/>
      <c r="P62"/>
      <c r="Q62"/>
      <c r="R62"/>
      <c r="S62"/>
      <c r="T62"/>
      <c r="U62"/>
      <c r="V62"/>
      <c r="W62"/>
      <c r="X62"/>
      <c r="Y62" s="533"/>
      <c r="Z62"/>
      <c r="AA62"/>
      <c r="AB62"/>
      <c r="AC62"/>
    </row>
    <row r="63" spans="1:29" ht="15" hidden="1" customHeight="1">
      <c r="A63"/>
      <c r="B63"/>
      <c r="C63"/>
      <c r="D63"/>
      <c r="E63"/>
      <c r="F63"/>
      <c r="G63"/>
      <c r="H63"/>
      <c r="I63"/>
      <c r="J63"/>
      <c r="K63"/>
      <c r="L63"/>
      <c r="M63"/>
      <c r="N63"/>
      <c r="O63"/>
      <c r="P63"/>
      <c r="Q63"/>
      <c r="R63"/>
      <c r="S63"/>
      <c r="T63"/>
      <c r="U63"/>
      <c r="V63"/>
      <c r="W63"/>
      <c r="X63"/>
      <c r="Y63" s="533"/>
      <c r="Z63"/>
      <c r="AA63"/>
      <c r="AB63"/>
      <c r="AC63"/>
    </row>
    <row r="64" spans="1:29" ht="15" hidden="1" customHeight="1">
      <c r="A64"/>
      <c r="B64"/>
      <c r="C64"/>
      <c r="D64"/>
      <c r="E64"/>
      <c r="F64"/>
      <c r="G64"/>
      <c r="H64"/>
      <c r="I64"/>
      <c r="J64"/>
      <c r="K64"/>
      <c r="L64"/>
      <c r="M64"/>
      <c r="N64"/>
      <c r="O64"/>
      <c r="P64"/>
      <c r="Q64"/>
      <c r="R64"/>
      <c r="S64"/>
      <c r="T64"/>
      <c r="U64"/>
      <c r="V64"/>
      <c r="W64"/>
      <c r="X64"/>
      <c r="Y64" s="533"/>
      <c r="Z64"/>
      <c r="AA64"/>
      <c r="AB64"/>
      <c r="AC64"/>
    </row>
    <row r="65" spans="1:29" ht="15" hidden="1" customHeight="1">
      <c r="A65"/>
      <c r="B65"/>
      <c r="C65"/>
      <c r="D65"/>
      <c r="E65"/>
      <c r="F65"/>
      <c r="G65"/>
      <c r="H65"/>
      <c r="I65"/>
      <c r="J65"/>
      <c r="K65"/>
      <c r="L65"/>
      <c r="M65"/>
      <c r="N65"/>
      <c r="O65"/>
      <c r="P65"/>
      <c r="Q65"/>
      <c r="R65"/>
      <c r="S65"/>
      <c r="T65"/>
      <c r="U65"/>
      <c r="V65"/>
      <c r="W65"/>
      <c r="X65"/>
      <c r="Y65" s="533"/>
      <c r="Z65"/>
      <c r="AA65"/>
      <c r="AB65"/>
      <c r="AC65"/>
    </row>
    <row r="66" spans="1:29" ht="15" hidden="1" customHeight="1">
      <c r="A66"/>
      <c r="B66"/>
      <c r="C66"/>
      <c r="D66"/>
      <c r="E66"/>
      <c r="F66"/>
      <c r="G66"/>
      <c r="H66"/>
      <c r="I66"/>
      <c r="J66"/>
      <c r="K66"/>
      <c r="L66"/>
      <c r="M66"/>
      <c r="N66"/>
      <c r="O66"/>
      <c r="P66"/>
      <c r="Q66"/>
      <c r="R66"/>
      <c r="S66"/>
      <c r="T66"/>
      <c r="U66"/>
      <c r="V66"/>
      <c r="W66"/>
      <c r="X66"/>
      <c r="Y66" s="533"/>
      <c r="Z66"/>
      <c r="AA66"/>
      <c r="AB66"/>
      <c r="AC66"/>
    </row>
    <row r="67" spans="1:29" ht="15" hidden="1" customHeight="1">
      <c r="A67"/>
      <c r="B67"/>
      <c r="C67"/>
      <c r="D67"/>
      <c r="E67"/>
      <c r="F67"/>
      <c r="G67"/>
      <c r="H67"/>
      <c r="I67"/>
      <c r="J67"/>
      <c r="K67"/>
      <c r="L67"/>
      <c r="M67"/>
      <c r="N67"/>
      <c r="O67"/>
      <c r="P67"/>
      <c r="Q67"/>
      <c r="R67"/>
      <c r="S67"/>
      <c r="T67"/>
      <c r="U67"/>
      <c r="V67"/>
      <c r="W67"/>
      <c r="X67"/>
      <c r="Y67" s="533"/>
      <c r="Z67"/>
      <c r="AA67"/>
      <c r="AB67"/>
      <c r="AC67"/>
    </row>
    <row r="68" spans="1:29" ht="15" hidden="1" customHeight="1">
      <c r="A68"/>
      <c r="B68"/>
      <c r="C68"/>
      <c r="D68"/>
      <c r="E68"/>
      <c r="F68"/>
      <c r="G68"/>
      <c r="H68"/>
      <c r="I68"/>
      <c r="J68"/>
      <c r="K68"/>
      <c r="L68"/>
      <c r="M68"/>
      <c r="N68"/>
      <c r="O68"/>
      <c r="P68"/>
      <c r="Q68"/>
      <c r="R68"/>
      <c r="S68"/>
      <c r="T68"/>
      <c r="U68"/>
      <c r="V68"/>
      <c r="W68"/>
      <c r="X68"/>
      <c r="Y68" s="533"/>
      <c r="Z68"/>
      <c r="AA68"/>
      <c r="AB68"/>
      <c r="AC68"/>
    </row>
    <row r="69" spans="1:29" ht="15" hidden="1" customHeight="1">
      <c r="A69"/>
      <c r="B69"/>
      <c r="C69"/>
      <c r="D69"/>
      <c r="E69"/>
      <c r="F69"/>
      <c r="G69"/>
      <c r="H69"/>
      <c r="I69"/>
      <c r="J69"/>
      <c r="K69"/>
      <c r="L69"/>
      <c r="M69"/>
      <c r="N69"/>
      <c r="O69"/>
      <c r="P69"/>
      <c r="Q69"/>
      <c r="R69"/>
      <c r="S69"/>
      <c r="T69"/>
      <c r="U69"/>
      <c r="V69"/>
      <c r="W69"/>
      <c r="X69"/>
      <c r="Y69" s="533"/>
      <c r="Z69"/>
      <c r="AA69"/>
      <c r="AB69"/>
      <c r="AC69"/>
    </row>
    <row r="70" spans="1:29" ht="15" hidden="1" customHeight="1">
      <c r="A70"/>
      <c r="B70"/>
      <c r="C70"/>
      <c r="D70"/>
      <c r="E70"/>
      <c r="F70"/>
      <c r="G70"/>
      <c r="H70"/>
      <c r="I70"/>
      <c r="J70"/>
      <c r="K70"/>
      <c r="L70"/>
      <c r="M70"/>
      <c r="N70"/>
      <c r="O70"/>
      <c r="P70"/>
      <c r="Q70"/>
      <c r="R70"/>
      <c r="S70"/>
      <c r="T70"/>
      <c r="U70"/>
      <c r="V70"/>
      <c r="W70"/>
      <c r="X70"/>
      <c r="Y70" s="533"/>
      <c r="Z70"/>
      <c r="AA70"/>
      <c r="AB70"/>
      <c r="AC70"/>
    </row>
    <row r="71" spans="1:29" ht="15" hidden="1" customHeight="1">
      <c r="A71"/>
      <c r="B71"/>
      <c r="C71"/>
      <c r="D71"/>
      <c r="E71"/>
      <c r="F71"/>
      <c r="G71"/>
      <c r="H71"/>
      <c r="I71"/>
      <c r="J71"/>
      <c r="K71"/>
      <c r="L71"/>
      <c r="M71"/>
      <c r="N71"/>
      <c r="O71"/>
      <c r="P71"/>
      <c r="Q71"/>
      <c r="R71"/>
      <c r="S71"/>
      <c r="T71"/>
      <c r="U71"/>
      <c r="V71"/>
      <c r="W71"/>
      <c r="X71"/>
      <c r="Y71" s="533"/>
      <c r="Z71"/>
      <c r="AA71"/>
      <c r="AB71"/>
      <c r="AC71"/>
    </row>
    <row r="72" spans="1:29" ht="15" hidden="1" customHeight="1">
      <c r="A72"/>
      <c r="B72"/>
      <c r="C72"/>
      <c r="D72"/>
      <c r="E72"/>
      <c r="F72"/>
      <c r="G72"/>
      <c r="H72"/>
      <c r="I72"/>
      <c r="J72"/>
      <c r="K72"/>
      <c r="L72"/>
      <c r="M72"/>
      <c r="N72"/>
      <c r="O72"/>
      <c r="P72"/>
      <c r="Q72"/>
      <c r="R72"/>
      <c r="S72"/>
      <c r="T72"/>
      <c r="U72"/>
      <c r="V72"/>
      <c r="W72"/>
      <c r="X72"/>
      <c r="Y72" s="533"/>
      <c r="Z72"/>
      <c r="AA72"/>
      <c r="AB72"/>
      <c r="AC72"/>
    </row>
  </sheetData>
  <mergeCells count="18">
    <mergeCell ref="T10:T12"/>
    <mergeCell ref="U10:U12"/>
    <mergeCell ref="O10:O12"/>
    <mergeCell ref="P10:P12"/>
    <mergeCell ref="Q10:Q12"/>
    <mergeCell ref="R10:R12"/>
    <mergeCell ref="S10:S12"/>
    <mergeCell ref="C35:F39"/>
    <mergeCell ref="H10:H12"/>
    <mergeCell ref="I10:I12"/>
    <mergeCell ref="K10:K12"/>
    <mergeCell ref="M10:M12"/>
    <mergeCell ref="V10:V12"/>
    <mergeCell ref="W10:W12"/>
    <mergeCell ref="X10:X12"/>
    <mergeCell ref="AA10:AA12"/>
    <mergeCell ref="AC10:AC12"/>
    <mergeCell ref="Y10:Y12"/>
  </mergeCells>
  <conditionalFormatting sqref="H3">
    <cfRule type="cellIs" dxfId="7" priority="9" stopIfTrue="1" operator="greaterThan">
      <formula>0</formula>
    </cfRule>
    <cfRule type="cellIs" dxfId="6" priority="10" stopIfTrue="1" operator="lessThan">
      <formula>1</formula>
    </cfRule>
  </conditionalFormatting>
  <conditionalFormatting sqref="H15">
    <cfRule type="cellIs" dxfId="5" priority="1" stopIfTrue="1" operator="greaterThan">
      <formula>0</formula>
    </cfRule>
    <cfRule type="cellIs" dxfId="4" priority="2" stopIfTrue="1" operator="lessThan">
      <formula>1</formula>
    </cfRule>
  </conditionalFormatting>
  <conditionalFormatting sqref="H15">
    <cfRule type="cellIs" dxfId="3" priority="5" stopIfTrue="1" operator="greaterThan">
      <formula>0</formula>
    </cfRule>
    <cfRule type="cellIs" dxfId="2" priority="6" stopIfTrue="1" operator="lessThan">
      <formula>1</formula>
    </cfRule>
  </conditionalFormatting>
  <conditionalFormatting sqref="H15">
    <cfRule type="cellIs" dxfId="1" priority="3" stopIfTrue="1" operator="greaterThan">
      <formula>0</formula>
    </cfRule>
    <cfRule type="cellIs" dxfId="0" priority="4" stopIfTrue="1" operator="lessThan">
      <formula>1</formula>
    </cfRule>
  </conditionalFormatting>
  <dataValidations count="1">
    <dataValidation type="list" allowBlank="1" showInputMessage="1" showErrorMessage="1" sqref="I15" xr:uid="{85DA4E48-4378-4E1E-BC4C-955ACBC64F31}">
      <formula1>"Real,Nominal"</formula1>
    </dataValidation>
  </dataValidations>
  <pageMargins left="0.23622047244094491" right="0.23622047244094491" top="0.74803149606299213" bottom="0.74803149606299213" header="0.31496062992125984" footer="0.31496062992125984"/>
  <pageSetup paperSize="9" scale="67" fitToWidth="4" orientation="landscape" r:id="rId1"/>
  <headerFooter>
    <oddHeader>&amp;LDepartment of Internal Affairs - Three Waters Reform Programme - Request for Information Template Workbook I</oddHeader>
    <oddFooter>&amp;LPage &amp;P</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54EE29-35D2-40FC-9195-754FCBB96DAA}">
  <dimension ref="A1:A19"/>
  <sheetViews>
    <sheetView zoomScaleNormal="100" workbookViewId="0">
      <selection activeCell="H293" sqref="H293"/>
    </sheetView>
  </sheetViews>
  <sheetFormatPr defaultRowHeight="14.5"/>
  <cols>
    <col min="1" max="1" width="22.54296875" bestFit="1" customWidth="1"/>
  </cols>
  <sheetData>
    <row r="1" spans="1:1" ht="15" customHeight="1">
      <c r="A1" s="23" t="s">
        <v>486</v>
      </c>
    </row>
    <row r="2" spans="1:1" ht="15" customHeight="1">
      <c r="A2" s="83" t="s">
        <v>37</v>
      </c>
    </row>
    <row r="3" spans="1:1" ht="15" customHeight="1">
      <c r="A3" s="83" t="s">
        <v>38</v>
      </c>
    </row>
    <row r="4" spans="1:1" ht="15" customHeight="1">
      <c r="A4" s="83" t="s">
        <v>39</v>
      </c>
    </row>
    <row r="5" spans="1:1" ht="15" customHeight="1">
      <c r="A5" s="83" t="s">
        <v>40</v>
      </c>
    </row>
    <row r="6" spans="1:1" ht="15" customHeight="1">
      <c r="A6" s="83" t="s">
        <v>42</v>
      </c>
    </row>
    <row r="7" spans="1:1" ht="15" customHeight="1">
      <c r="A7" s="83" t="s">
        <v>43</v>
      </c>
    </row>
    <row r="8" spans="1:1" ht="15" customHeight="1">
      <c r="A8" s="83" t="s">
        <v>45</v>
      </c>
    </row>
    <row r="9" spans="1:1" ht="15" customHeight="1">
      <c r="A9" s="83" t="s">
        <v>487</v>
      </c>
    </row>
    <row r="10" spans="1:1" ht="15" customHeight="1">
      <c r="A10" s="83" t="s">
        <v>50</v>
      </c>
    </row>
    <row r="11" spans="1:1" ht="15" customHeight="1">
      <c r="A11" s="83" t="s">
        <v>51</v>
      </c>
    </row>
    <row r="12" spans="1:1" ht="15" customHeight="1">
      <c r="A12" s="83" t="s">
        <v>52</v>
      </c>
    </row>
    <row r="13" spans="1:1" ht="15" customHeight="1">
      <c r="A13" s="83" t="s">
        <v>53</v>
      </c>
    </row>
    <row r="14" spans="1:1" ht="15" customHeight="1">
      <c r="A14" s="83" t="s">
        <v>488</v>
      </c>
    </row>
    <row r="15" spans="1:1" ht="15" customHeight="1">
      <c r="A15" s="83" t="s">
        <v>489</v>
      </c>
    </row>
    <row r="16" spans="1:1" ht="15" customHeight="1">
      <c r="A16" s="83" t="s">
        <v>490</v>
      </c>
    </row>
    <row r="17" spans="1:1" ht="15" customHeight="1">
      <c r="A17" s="83" t="s">
        <v>491</v>
      </c>
    </row>
    <row r="18" spans="1:1" ht="15" customHeight="1">
      <c r="A18" s="83" t="s">
        <v>492</v>
      </c>
    </row>
    <row r="19" spans="1:1" ht="15" customHeight="1">
      <c r="A19" s="83" t="s">
        <v>493</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5F8C21-4BF1-4640-8FD2-1625251554BB}">
  <sheetPr>
    <tabColor rgb="FF7030A0"/>
    <pageSetUpPr fitToPage="1"/>
  </sheetPr>
  <dimension ref="A1:AI86"/>
  <sheetViews>
    <sheetView showGridLines="0" zoomScale="70" zoomScaleNormal="70" workbookViewId="0">
      <pane xSplit="8" ySplit="12" topLeftCell="I13" activePane="bottomRight" state="frozen"/>
      <selection activeCell="F20" sqref="F20"/>
      <selection pane="topRight" activeCell="F20" sqref="F20"/>
      <selection pane="bottomLeft" activeCell="F20" sqref="F20"/>
      <selection pane="bottomRight" activeCell="D15" sqref="D15"/>
    </sheetView>
  </sheetViews>
  <sheetFormatPr defaultColWidth="0" defaultRowHeight="0" customHeight="1" zeroHeight="1"/>
  <cols>
    <col min="1" max="1" width="2.453125" style="31" customWidth="1"/>
    <col min="2" max="2" width="6.453125" style="31" customWidth="1"/>
    <col min="3" max="3" width="18.54296875" style="31" customWidth="1"/>
    <col min="4" max="4" width="63.6328125" style="31" customWidth="1"/>
    <col min="5" max="5" width="9.453125" style="31" customWidth="1"/>
    <col min="6" max="6" width="8.54296875" style="31" customWidth="1"/>
    <col min="7" max="7" width="8.54296875" style="33" customWidth="1"/>
    <col min="8" max="8" width="17.453125" style="66" bestFit="1" customWidth="1"/>
    <col min="9" max="9" width="13.54296875" style="31" customWidth="1"/>
    <col min="10" max="11" width="5.54296875" style="31" customWidth="1"/>
    <col min="12" max="12" width="13.54296875" style="31" customWidth="1"/>
    <col min="13" max="14" width="5.54296875" style="31" customWidth="1"/>
    <col min="15" max="15" width="13.54296875" style="31" customWidth="1"/>
    <col min="16" max="17" width="5.54296875" style="31" customWidth="1"/>
    <col min="18" max="26" width="16.54296875" style="31" customWidth="1"/>
    <col min="27" max="27" width="16.54296875" style="418" customWidth="1"/>
    <col min="28" max="29" width="5.54296875" style="31" customWidth="1"/>
    <col min="30" max="30" width="5.54296875" style="33" customWidth="1"/>
    <col min="31" max="31" width="15.453125" style="31" customWidth="1"/>
    <col min="32" max="32" width="4.54296875" style="31" customWidth="1"/>
    <col min="33" max="33" width="49.453125" style="31" customWidth="1"/>
    <col min="34" max="34" width="3.54296875" hidden="1" customWidth="1"/>
    <col min="35" max="35" width="4.453125" hidden="1" customWidth="1"/>
    <col min="36" max="16384" width="9.453125" hidden="1"/>
  </cols>
  <sheetData>
    <row r="1" spans="1:33" ht="28.4" customHeight="1">
      <c r="B1" s="35" t="str">
        <f>'Key information'!$B$6</f>
        <v>Three Waters Reform Programme: Request for Information Workbook I</v>
      </c>
      <c r="C1" s="36"/>
      <c r="D1" s="36"/>
      <c r="E1" s="186"/>
      <c r="F1" s="186"/>
      <c r="G1" s="186"/>
      <c r="H1" s="67"/>
      <c r="I1" s="186"/>
      <c r="J1" s="186"/>
      <c r="K1" s="186"/>
      <c r="L1" s="186"/>
      <c r="M1" s="186"/>
      <c r="N1" s="186"/>
      <c r="O1" s="186"/>
      <c r="P1" s="186"/>
      <c r="Q1" s="186"/>
      <c r="R1" s="186"/>
      <c r="S1" s="186"/>
      <c r="T1" s="186"/>
      <c r="U1" s="186"/>
      <c r="V1" s="186"/>
      <c r="W1" s="186"/>
      <c r="X1" s="186"/>
      <c r="Y1" s="186"/>
      <c r="Z1" s="186"/>
      <c r="AA1" s="524"/>
      <c r="AB1" s="186"/>
      <c r="AC1" s="186"/>
      <c r="AD1" s="186"/>
      <c r="AE1" s="186"/>
      <c r="AF1" s="186"/>
      <c r="AG1" s="186"/>
    </row>
    <row r="2" spans="1:33" ht="20">
      <c r="B2" s="37"/>
      <c r="C2" s="38"/>
      <c r="D2" s="420"/>
      <c r="G2" s="31"/>
      <c r="H2" s="31"/>
      <c r="AD2" s="31"/>
    </row>
    <row r="3" spans="1:33" ht="14.5">
      <c r="A3" s="39"/>
      <c r="B3" s="320" t="s">
        <v>495</v>
      </c>
      <c r="C3" s="40"/>
      <c r="D3" s="321">
        <f>'Key information'!$E$8</f>
        <v>0</v>
      </c>
      <c r="E3" s="40"/>
      <c r="F3" s="446"/>
      <c r="G3" s="322" t="s">
        <v>100</v>
      </c>
      <c r="H3" s="324">
        <f>SUM(H16:H44)</f>
        <v>23</v>
      </c>
      <c r="I3" s="445"/>
      <c r="J3" s="39"/>
      <c r="K3" s="39"/>
      <c r="L3" s="39"/>
      <c r="M3" s="39"/>
      <c r="N3" s="39"/>
      <c r="O3" s="39"/>
      <c r="P3" s="206"/>
      <c r="Q3" s="39"/>
      <c r="R3" s="39"/>
      <c r="S3" s="39"/>
      <c r="T3" s="39"/>
      <c r="U3" s="39"/>
      <c r="V3" s="39"/>
      <c r="W3" s="39"/>
      <c r="X3" s="39"/>
      <c r="Y3" s="39"/>
      <c r="Z3" s="39"/>
      <c r="AA3" s="422"/>
      <c r="AB3" s="39"/>
      <c r="AC3" s="206"/>
      <c r="AE3" s="206"/>
      <c r="AG3" s="206"/>
    </row>
    <row r="4" spans="1:33" ht="14.5">
      <c r="B4" s="448"/>
      <c r="C4" s="190"/>
      <c r="D4" s="191"/>
      <c r="E4" s="192"/>
      <c r="F4" s="439"/>
      <c r="G4" s="192"/>
      <c r="H4" s="447"/>
      <c r="I4" s="439"/>
      <c r="J4" s="192"/>
      <c r="K4" s="192"/>
      <c r="L4" s="192"/>
      <c r="M4" s="192"/>
      <c r="N4" s="192"/>
      <c r="O4" s="192"/>
      <c r="P4" s="43"/>
      <c r="Q4" s="192"/>
      <c r="R4" s="192"/>
      <c r="S4" s="192"/>
      <c r="T4" s="192"/>
      <c r="U4" s="192"/>
      <c r="V4" s="192"/>
      <c r="W4" s="192"/>
      <c r="X4" s="192"/>
      <c r="Y4" s="192"/>
      <c r="Z4" s="192"/>
      <c r="AA4" s="439"/>
      <c r="AB4" s="192"/>
      <c r="AC4" s="43"/>
      <c r="AD4" s="42"/>
      <c r="AE4" s="43"/>
      <c r="AF4" s="43"/>
      <c r="AG4" s="229"/>
    </row>
    <row r="5" spans="1:33" ht="14.5">
      <c r="C5" s="32"/>
      <c r="H5" s="33"/>
    </row>
    <row r="6" spans="1:33" ht="15" thickBot="1">
      <c r="B6" s="44"/>
      <c r="C6" s="45"/>
      <c r="D6" s="46"/>
      <c r="E6" s="46"/>
      <c r="F6" s="46"/>
      <c r="G6" s="46"/>
      <c r="H6" s="46"/>
      <c r="I6" s="46"/>
      <c r="J6" s="46"/>
      <c r="K6" s="46"/>
      <c r="L6" s="46"/>
      <c r="M6" s="46"/>
      <c r="N6" s="46"/>
      <c r="O6" s="46"/>
      <c r="P6" s="46"/>
      <c r="Q6" s="46"/>
      <c r="R6" s="46"/>
      <c r="S6" s="46"/>
      <c r="T6" s="46"/>
      <c r="U6" s="46"/>
      <c r="V6" s="46"/>
      <c r="W6" s="46"/>
      <c r="X6" s="46"/>
      <c r="Y6" s="46"/>
      <c r="Z6" s="46"/>
      <c r="AA6" s="423"/>
      <c r="AB6" s="46"/>
      <c r="AC6" s="46"/>
      <c r="AD6" s="47"/>
      <c r="AE6" s="46"/>
      <c r="AF6" s="46"/>
      <c r="AG6" s="62"/>
    </row>
    <row r="7" spans="1:33" ht="14.5">
      <c r="B7" s="48"/>
      <c r="C7" s="493" t="s">
        <v>722</v>
      </c>
      <c r="D7" s="494"/>
      <c r="H7" s="31"/>
      <c r="AG7" s="63"/>
    </row>
    <row r="8" spans="1:33" ht="15" thickBot="1">
      <c r="B8" s="48"/>
      <c r="C8" s="462" t="s">
        <v>543</v>
      </c>
      <c r="D8" s="495"/>
      <c r="H8" s="31"/>
      <c r="AG8" s="63"/>
    </row>
    <row r="9" spans="1:33" ht="17.5" thickBot="1">
      <c r="B9" s="48"/>
      <c r="C9" s="32"/>
      <c r="D9" s="32"/>
      <c r="H9" s="31"/>
      <c r="AC9" s="334" t="s">
        <v>836</v>
      </c>
      <c r="AG9" s="63"/>
    </row>
    <row r="10" spans="1:33" ht="27.65" customHeight="1">
      <c r="B10" s="48"/>
      <c r="C10" s="493" t="s">
        <v>101</v>
      </c>
      <c r="D10" s="496" t="s">
        <v>32</v>
      </c>
      <c r="E10" s="95" t="s">
        <v>102</v>
      </c>
      <c r="F10" s="91" t="s">
        <v>103</v>
      </c>
      <c r="H10" s="598" t="s">
        <v>104</v>
      </c>
      <c r="I10" s="588">
        <v>43646</v>
      </c>
      <c r="J10" s="589"/>
      <c r="L10" s="592">
        <v>44012</v>
      </c>
      <c r="M10" s="589"/>
      <c r="O10" s="594" t="s">
        <v>8</v>
      </c>
      <c r="P10" s="595"/>
      <c r="R10" s="567" t="s">
        <v>132</v>
      </c>
      <c r="S10" s="567" t="s">
        <v>118</v>
      </c>
      <c r="T10" s="567" t="s">
        <v>119</v>
      </c>
      <c r="U10" s="567" t="s">
        <v>120</v>
      </c>
      <c r="V10" s="567" t="s">
        <v>121</v>
      </c>
      <c r="W10" s="567" t="s">
        <v>122</v>
      </c>
      <c r="X10" s="567" t="s">
        <v>123</v>
      </c>
      <c r="Y10" s="567" t="s">
        <v>124</v>
      </c>
      <c r="Z10" s="567" t="s">
        <v>125</v>
      </c>
      <c r="AA10" s="567" t="s">
        <v>835</v>
      </c>
      <c r="AC10" s="576" t="s">
        <v>112</v>
      </c>
      <c r="AE10" s="570" t="s">
        <v>105</v>
      </c>
      <c r="AF10" s="49"/>
      <c r="AG10" s="573" t="s">
        <v>106</v>
      </c>
    </row>
    <row r="11" spans="1:33" ht="14.5">
      <c r="B11" s="48"/>
      <c r="C11" s="497" t="s">
        <v>107</v>
      </c>
      <c r="D11" s="498"/>
      <c r="E11" s="94"/>
      <c r="F11" s="92" t="s">
        <v>108</v>
      </c>
      <c r="H11" s="599"/>
      <c r="I11" s="590"/>
      <c r="J11" s="591"/>
      <c r="L11" s="593"/>
      <c r="M11" s="591"/>
      <c r="O11" s="596"/>
      <c r="P11" s="597"/>
      <c r="R11" s="568"/>
      <c r="S11" s="568"/>
      <c r="T11" s="568"/>
      <c r="U11" s="568"/>
      <c r="V11" s="568"/>
      <c r="W11" s="568"/>
      <c r="X11" s="568"/>
      <c r="Y11" s="568"/>
      <c r="Z11" s="568"/>
      <c r="AA11" s="568"/>
      <c r="AC11" s="577"/>
      <c r="AE11" s="571"/>
      <c r="AF11" s="49"/>
      <c r="AG11" s="574"/>
    </row>
    <row r="12" spans="1:33" ht="15" thickBot="1">
      <c r="B12" s="48"/>
      <c r="C12" s="462"/>
      <c r="D12" s="499"/>
      <c r="E12" s="96"/>
      <c r="F12" s="93"/>
      <c r="H12" s="600"/>
      <c r="I12" s="97"/>
      <c r="J12" s="375" t="s">
        <v>112</v>
      </c>
      <c r="L12" s="98"/>
      <c r="M12" s="375" t="s">
        <v>112</v>
      </c>
      <c r="O12" s="98"/>
      <c r="P12" s="375" t="s">
        <v>112</v>
      </c>
      <c r="R12" s="569"/>
      <c r="S12" s="569"/>
      <c r="T12" s="569"/>
      <c r="U12" s="569"/>
      <c r="V12" s="569"/>
      <c r="W12" s="569"/>
      <c r="X12" s="569"/>
      <c r="Y12" s="569"/>
      <c r="Z12" s="569"/>
      <c r="AA12" s="569"/>
      <c r="AC12" s="578"/>
      <c r="AE12" s="572"/>
      <c r="AF12" s="50"/>
      <c r="AG12" s="575"/>
    </row>
    <row r="13" spans="1:33" ht="14.5">
      <c r="B13" s="48"/>
      <c r="C13" s="32"/>
      <c r="D13" s="32"/>
      <c r="H13" s="31"/>
      <c r="AG13" s="63"/>
    </row>
    <row r="14" spans="1:33" ht="17">
      <c r="B14" s="48"/>
      <c r="C14" s="32"/>
      <c r="D14" s="466"/>
      <c r="G14" s="31"/>
      <c r="H14" s="31"/>
      <c r="AD14" s="31"/>
      <c r="AG14" s="63"/>
    </row>
    <row r="15" spans="1:33" ht="15.65" customHeight="1">
      <c r="A15" s="418"/>
      <c r="B15" s="48"/>
      <c r="C15" s="101"/>
      <c r="D15" s="408" t="s">
        <v>508</v>
      </c>
      <c r="E15" s="428"/>
      <c r="F15" s="428"/>
      <c r="G15" s="418"/>
      <c r="H15" s="418"/>
      <c r="I15" s="418"/>
      <c r="J15" s="418"/>
      <c r="K15" s="418"/>
      <c r="L15" s="418"/>
      <c r="M15" s="418"/>
      <c r="N15" s="418"/>
      <c r="O15" s="418"/>
      <c r="P15" s="418"/>
      <c r="Q15" s="418"/>
      <c r="R15" s="418"/>
      <c r="S15" s="418"/>
      <c r="T15" s="418"/>
      <c r="U15" s="418"/>
      <c r="V15" s="418"/>
      <c r="W15" s="418"/>
      <c r="X15" s="418"/>
      <c r="Y15" s="418"/>
      <c r="Z15" s="418"/>
      <c r="AB15" s="418"/>
      <c r="AC15" s="418"/>
      <c r="AD15" s="418"/>
      <c r="AE15" s="418"/>
      <c r="AF15" s="418"/>
      <c r="AG15" s="430"/>
    </row>
    <row r="16" spans="1:33" ht="15.65" customHeight="1">
      <c r="B16" s="119">
        <f>IF(C16="","",COUNTIF($C$16:C16,"&lt;&gt;""")-COUNTBLANK($C$16:C16))</f>
        <v>1</v>
      </c>
      <c r="C16" s="101" t="s">
        <v>133</v>
      </c>
      <c r="D16" s="101" t="s">
        <v>713</v>
      </c>
      <c r="E16" s="558" t="s">
        <v>128</v>
      </c>
      <c r="F16" s="102" t="s">
        <v>109</v>
      </c>
      <c r="H16" s="324">
        <f>IF(AND(I16&lt;&gt;"",J16&lt;&gt;"",L16&lt;&gt;"",M16&lt;&gt;"",O16&lt;&gt;"",P16&lt;&gt;"",AG16&lt;&gt;"",R16&lt;&gt;"",S16&lt;&gt;"",T16&lt;&gt;"",U16&lt;&gt;"",V16&lt;&gt;"",W16&lt;&gt;"",X16&lt;&gt;"",Y16&lt;&gt;"",Z16&lt;&gt;"",AA16&lt;&gt;"",AC16&lt;&gt;""),0,1)</f>
        <v>1</v>
      </c>
      <c r="I16" s="59"/>
      <c r="J16" s="434"/>
      <c r="K16" s="419"/>
      <c r="L16" s="59"/>
      <c r="M16" s="434"/>
      <c r="N16" s="419"/>
      <c r="O16" s="59"/>
      <c r="P16" s="434"/>
      <c r="Q16" s="419"/>
      <c r="R16" s="59"/>
      <c r="S16" s="59"/>
      <c r="T16" s="59"/>
      <c r="U16" s="59"/>
      <c r="V16" s="59"/>
      <c r="W16" s="59"/>
      <c r="X16" s="59"/>
      <c r="Y16" s="59"/>
      <c r="Z16" s="59"/>
      <c r="AA16" s="59"/>
      <c r="AC16" s="113"/>
      <c r="AE16" s="380"/>
      <c r="AF16" s="33"/>
      <c r="AG16" s="127"/>
    </row>
    <row r="17" spans="1:33" ht="15.65" customHeight="1">
      <c r="A17" s="418"/>
      <c r="B17" s="436">
        <f>IF(C17="","",COUNTIF($C$16:C17,"&lt;&gt;""")-COUNTBLANK($C$16:C17))</f>
        <v>2</v>
      </c>
      <c r="C17" s="101" t="s">
        <v>134</v>
      </c>
      <c r="D17" s="84" t="s">
        <v>717</v>
      </c>
      <c r="E17" s="558" t="s">
        <v>128</v>
      </c>
      <c r="F17" s="428" t="s">
        <v>109</v>
      </c>
      <c r="G17" s="419"/>
      <c r="H17" s="442">
        <f t="shared" ref="H17:H25" si="0">IF(AND(I17&lt;&gt;"",J17&lt;&gt;"",L17&lt;&gt;"",M17&lt;&gt;"",O17&lt;&gt;"",P17&lt;&gt;"",AG17&lt;&gt;"",R17&lt;&gt;"",S17&lt;&gt;"",T17&lt;&gt;"",U17&lt;&gt;"",V17&lt;&gt;"",W17&lt;&gt;"",X17&lt;&gt;"",Y17&lt;&gt;"",Z17&lt;&gt;"",AA17&lt;&gt;"",AC17&lt;&gt;""),0,1)</f>
        <v>1</v>
      </c>
      <c r="I17" s="59"/>
      <c r="J17" s="434"/>
      <c r="K17" s="419"/>
      <c r="L17" s="59"/>
      <c r="M17" s="434"/>
      <c r="N17" s="419"/>
      <c r="O17" s="59"/>
      <c r="P17" s="434"/>
      <c r="Q17" s="419"/>
      <c r="R17" s="59"/>
      <c r="S17" s="59"/>
      <c r="T17" s="59"/>
      <c r="U17" s="59"/>
      <c r="V17" s="59"/>
      <c r="W17" s="59"/>
      <c r="X17" s="59"/>
      <c r="Y17" s="59"/>
      <c r="Z17" s="59"/>
      <c r="AA17" s="59"/>
      <c r="AB17" s="418"/>
      <c r="AC17" s="434"/>
      <c r="AD17" s="419"/>
      <c r="AE17" s="450"/>
      <c r="AF17" s="419"/>
      <c r="AG17" s="437"/>
    </row>
    <row r="18" spans="1:33" ht="15.65" customHeight="1">
      <c r="A18" s="418"/>
      <c r="B18" s="436">
        <f>IF(C18="","",COUNTIF($C$16:C18,"&lt;&gt;""")-COUNTBLANK($C$16:C18))</f>
        <v>3</v>
      </c>
      <c r="C18" s="101" t="s">
        <v>135</v>
      </c>
      <c r="D18" s="101" t="s">
        <v>716</v>
      </c>
      <c r="E18" s="558" t="s">
        <v>128</v>
      </c>
      <c r="F18" s="428" t="s">
        <v>109</v>
      </c>
      <c r="G18" s="419"/>
      <c r="H18" s="442">
        <f t="shared" si="0"/>
        <v>1</v>
      </c>
      <c r="I18" s="59"/>
      <c r="J18" s="434"/>
      <c r="K18" s="419"/>
      <c r="L18" s="59"/>
      <c r="M18" s="434"/>
      <c r="N18" s="419"/>
      <c r="O18" s="59"/>
      <c r="P18" s="434"/>
      <c r="Q18" s="419"/>
      <c r="R18" s="59"/>
      <c r="S18" s="59"/>
      <c r="T18" s="59"/>
      <c r="U18" s="59"/>
      <c r="V18" s="59"/>
      <c r="W18" s="59"/>
      <c r="X18" s="59"/>
      <c r="Y18" s="59"/>
      <c r="Z18" s="59"/>
      <c r="AA18" s="59"/>
      <c r="AB18" s="418"/>
      <c r="AC18" s="434"/>
      <c r="AD18" s="419"/>
      <c r="AE18" s="450"/>
      <c r="AF18" s="419"/>
      <c r="AG18" s="437"/>
    </row>
    <row r="19" spans="1:33" ht="15.65" customHeight="1">
      <c r="A19" s="418"/>
      <c r="B19" s="436">
        <f>IF(C19="","",COUNTIF($C$16:C19,"&lt;&gt;""")-COUNTBLANK($C$16:C19))</f>
        <v>4</v>
      </c>
      <c r="C19" s="101" t="s">
        <v>136</v>
      </c>
      <c r="D19" s="101" t="s">
        <v>711</v>
      </c>
      <c r="E19" s="558" t="s">
        <v>128</v>
      </c>
      <c r="F19" s="428" t="s">
        <v>109</v>
      </c>
      <c r="G19" s="419"/>
      <c r="H19" s="442">
        <f t="shared" si="0"/>
        <v>1</v>
      </c>
      <c r="I19" s="59"/>
      <c r="J19" s="434"/>
      <c r="K19" s="419"/>
      <c r="L19" s="59"/>
      <c r="M19" s="434"/>
      <c r="N19" s="419"/>
      <c r="O19" s="59"/>
      <c r="P19" s="434"/>
      <c r="Q19" s="419"/>
      <c r="R19" s="59"/>
      <c r="S19" s="59"/>
      <c r="T19" s="59"/>
      <c r="U19" s="59"/>
      <c r="V19" s="59"/>
      <c r="W19" s="59"/>
      <c r="X19" s="59"/>
      <c r="Y19" s="59"/>
      <c r="Z19" s="59"/>
      <c r="AA19" s="59"/>
      <c r="AB19" s="418"/>
      <c r="AC19" s="434"/>
      <c r="AD19" s="419"/>
      <c r="AE19" s="450"/>
      <c r="AF19" s="419"/>
      <c r="AG19" s="437"/>
    </row>
    <row r="20" spans="1:33" ht="15.65" customHeight="1">
      <c r="A20" s="418"/>
      <c r="B20" s="436">
        <f>IF(C20="","",COUNTIF($C$16:C20,"&lt;&gt;""")-COUNTBLANK($C$16:C20))</f>
        <v>5</v>
      </c>
      <c r="C20" s="101" t="s">
        <v>137</v>
      </c>
      <c r="D20" s="101" t="s">
        <v>712</v>
      </c>
      <c r="E20" s="558" t="s">
        <v>128</v>
      </c>
      <c r="F20" s="428" t="s">
        <v>109</v>
      </c>
      <c r="G20" s="419"/>
      <c r="H20" s="442">
        <f t="shared" si="0"/>
        <v>1</v>
      </c>
      <c r="I20" s="59"/>
      <c r="J20" s="434"/>
      <c r="K20" s="419"/>
      <c r="L20" s="59"/>
      <c r="M20" s="434"/>
      <c r="N20" s="419"/>
      <c r="O20" s="59"/>
      <c r="P20" s="434"/>
      <c r="Q20" s="419"/>
      <c r="R20" s="59"/>
      <c r="S20" s="59"/>
      <c r="T20" s="59"/>
      <c r="U20" s="59"/>
      <c r="V20" s="59"/>
      <c r="W20" s="59"/>
      <c r="X20" s="59"/>
      <c r="Y20" s="59"/>
      <c r="Z20" s="59"/>
      <c r="AA20" s="59"/>
      <c r="AB20" s="418"/>
      <c r="AC20" s="434"/>
      <c r="AD20" s="419"/>
      <c r="AE20" s="450"/>
      <c r="AF20" s="419"/>
      <c r="AG20" s="437"/>
    </row>
    <row r="21" spans="1:33" ht="15.65" customHeight="1">
      <c r="A21" s="418"/>
      <c r="B21" s="436">
        <f>IF(C21="","",COUNTIF($C$16:C21,"&lt;&gt;""")-COUNTBLANK($C$16:C21))</f>
        <v>6</v>
      </c>
      <c r="C21" s="101" t="s">
        <v>138</v>
      </c>
      <c r="D21" s="101" t="s">
        <v>714</v>
      </c>
      <c r="E21" s="558" t="s">
        <v>128</v>
      </c>
      <c r="F21" s="428" t="s">
        <v>109</v>
      </c>
      <c r="G21" s="419"/>
      <c r="H21" s="442">
        <f t="shared" si="0"/>
        <v>1</v>
      </c>
      <c r="I21" s="59"/>
      <c r="J21" s="434"/>
      <c r="K21" s="419"/>
      <c r="L21" s="59"/>
      <c r="M21" s="434"/>
      <c r="N21" s="419"/>
      <c r="O21" s="59"/>
      <c r="P21" s="434"/>
      <c r="Q21" s="419"/>
      <c r="R21" s="59"/>
      <c r="S21" s="59"/>
      <c r="T21" s="59"/>
      <c r="U21" s="59"/>
      <c r="V21" s="59"/>
      <c r="W21" s="59"/>
      <c r="X21" s="59"/>
      <c r="Y21" s="59"/>
      <c r="Z21" s="59"/>
      <c r="AA21" s="59"/>
      <c r="AB21" s="418"/>
      <c r="AC21" s="434"/>
      <c r="AD21" s="419"/>
      <c r="AE21" s="450"/>
      <c r="AF21" s="419"/>
      <c r="AG21" s="437"/>
    </row>
    <row r="22" spans="1:33" ht="15.65" customHeight="1">
      <c r="A22" s="418"/>
      <c r="B22" s="436">
        <f>IF(C22="","",COUNTIF($C$16:C22,"&lt;&gt;""")-COUNTBLANK($C$16:C22))</f>
        <v>7</v>
      </c>
      <c r="C22" s="101" t="s">
        <v>139</v>
      </c>
      <c r="D22" s="101" t="s">
        <v>715</v>
      </c>
      <c r="E22" s="558" t="s">
        <v>128</v>
      </c>
      <c r="F22" s="428" t="s">
        <v>109</v>
      </c>
      <c r="G22" s="419"/>
      <c r="H22" s="442">
        <f t="shared" si="0"/>
        <v>1</v>
      </c>
      <c r="I22" s="59"/>
      <c r="J22" s="434"/>
      <c r="K22" s="419"/>
      <c r="L22" s="59"/>
      <c r="M22" s="434"/>
      <c r="N22" s="419"/>
      <c r="O22" s="59"/>
      <c r="P22" s="434"/>
      <c r="Q22" s="419"/>
      <c r="R22" s="59"/>
      <c r="S22" s="59"/>
      <c r="T22" s="59"/>
      <c r="U22" s="59"/>
      <c r="V22" s="59"/>
      <c r="W22" s="59"/>
      <c r="X22" s="59"/>
      <c r="Y22" s="59"/>
      <c r="Z22" s="59"/>
      <c r="AA22" s="59"/>
      <c r="AB22" s="418"/>
      <c r="AC22" s="434"/>
      <c r="AD22" s="419"/>
      <c r="AE22" s="450"/>
      <c r="AF22" s="419"/>
      <c r="AG22" s="437"/>
    </row>
    <row r="23" spans="1:33" ht="15.65" customHeight="1">
      <c r="A23" s="418"/>
      <c r="B23" s="436">
        <f>IF(C23="","",COUNTIF($C$16:C23,"&lt;&gt;""")-COUNTBLANK($C$16:C23))</f>
        <v>8</v>
      </c>
      <c r="C23" s="101" t="s">
        <v>140</v>
      </c>
      <c r="D23" s="101" t="s">
        <v>504</v>
      </c>
      <c r="E23" s="558" t="s">
        <v>128</v>
      </c>
      <c r="F23" s="428" t="s">
        <v>109</v>
      </c>
      <c r="G23" s="419"/>
      <c r="H23" s="442">
        <f t="shared" si="0"/>
        <v>1</v>
      </c>
      <c r="I23" s="59"/>
      <c r="J23" s="434"/>
      <c r="K23" s="419"/>
      <c r="L23" s="59"/>
      <c r="M23" s="434"/>
      <c r="N23" s="419"/>
      <c r="O23" s="59"/>
      <c r="P23" s="434"/>
      <c r="Q23" s="419"/>
      <c r="R23" s="59"/>
      <c r="S23" s="59"/>
      <c r="T23" s="59"/>
      <c r="U23" s="59"/>
      <c r="V23" s="59"/>
      <c r="W23" s="59"/>
      <c r="X23" s="59"/>
      <c r="Y23" s="59"/>
      <c r="Z23" s="59"/>
      <c r="AA23" s="59"/>
      <c r="AB23" s="418"/>
      <c r="AC23" s="434"/>
      <c r="AD23" s="419"/>
      <c r="AE23" s="450"/>
      <c r="AF23" s="419"/>
      <c r="AG23" s="437"/>
    </row>
    <row r="24" spans="1:33" ht="15.65" customHeight="1">
      <c r="A24" s="418"/>
      <c r="B24" s="436">
        <f>IF(C24="","",COUNTIF($C$16:C24,"&lt;&gt;""")-COUNTBLANK($C$16:C24))</f>
        <v>9</v>
      </c>
      <c r="C24" s="101" t="s">
        <v>141</v>
      </c>
      <c r="D24" s="101" t="s">
        <v>527</v>
      </c>
      <c r="E24" s="558" t="s">
        <v>128</v>
      </c>
      <c r="F24" s="428" t="s">
        <v>109</v>
      </c>
      <c r="G24" s="419"/>
      <c r="H24" s="442">
        <f t="shared" si="0"/>
        <v>1</v>
      </c>
      <c r="I24" s="59"/>
      <c r="J24" s="434"/>
      <c r="K24" s="419"/>
      <c r="L24" s="59"/>
      <c r="M24" s="434"/>
      <c r="N24" s="419"/>
      <c r="O24" s="59"/>
      <c r="P24" s="434"/>
      <c r="Q24" s="419"/>
      <c r="R24" s="59"/>
      <c r="S24" s="59"/>
      <c r="T24" s="59"/>
      <c r="U24" s="59"/>
      <c r="V24" s="59"/>
      <c r="W24" s="59"/>
      <c r="X24" s="59"/>
      <c r="Y24" s="59"/>
      <c r="Z24" s="59"/>
      <c r="AA24" s="59"/>
      <c r="AB24" s="418"/>
      <c r="AC24" s="434"/>
      <c r="AD24" s="419"/>
      <c r="AE24" s="450"/>
      <c r="AF24" s="419"/>
      <c r="AG24" s="437"/>
    </row>
    <row r="25" spans="1:33" ht="15.65" customHeight="1">
      <c r="A25" s="418"/>
      <c r="B25" s="436">
        <f>IF(C25="","",COUNTIF($C$16:C25,"&lt;&gt;""")-COUNTBLANK($C$16:C25))</f>
        <v>10</v>
      </c>
      <c r="C25" s="101" t="s">
        <v>142</v>
      </c>
      <c r="D25" s="101" t="s">
        <v>509</v>
      </c>
      <c r="E25" s="558" t="s">
        <v>128</v>
      </c>
      <c r="F25" s="428" t="s">
        <v>114</v>
      </c>
      <c r="G25" s="419"/>
      <c r="H25" s="442">
        <f t="shared" si="0"/>
        <v>1</v>
      </c>
      <c r="I25" s="516">
        <f>SUM(I16:I24)</f>
        <v>0</v>
      </c>
      <c r="J25" s="434"/>
      <c r="K25" s="419"/>
      <c r="L25" s="77">
        <f>SUM(L16:L24)</f>
        <v>0</v>
      </c>
      <c r="M25" s="434"/>
      <c r="N25" s="419"/>
      <c r="O25" s="77">
        <f>SUM(O16:O24)</f>
        <v>0</v>
      </c>
      <c r="P25" s="434"/>
      <c r="Q25" s="419"/>
      <c r="R25" s="77">
        <f t="shared" ref="R25:Z25" si="1">SUM(R16:R24)</f>
        <v>0</v>
      </c>
      <c r="S25" s="77">
        <f t="shared" si="1"/>
        <v>0</v>
      </c>
      <c r="T25" s="77">
        <f t="shared" si="1"/>
        <v>0</v>
      </c>
      <c r="U25" s="77">
        <f t="shared" si="1"/>
        <v>0</v>
      </c>
      <c r="V25" s="77">
        <f t="shared" si="1"/>
        <v>0</v>
      </c>
      <c r="W25" s="77">
        <f t="shared" si="1"/>
        <v>0</v>
      </c>
      <c r="X25" s="77">
        <f t="shared" si="1"/>
        <v>0</v>
      </c>
      <c r="Y25" s="77">
        <f t="shared" si="1"/>
        <v>0</v>
      </c>
      <c r="Z25" s="77">
        <f t="shared" si="1"/>
        <v>0</v>
      </c>
      <c r="AA25" s="77">
        <f>SUM(AA16:AA24)</f>
        <v>0</v>
      </c>
      <c r="AB25" s="418"/>
      <c r="AC25" s="434"/>
      <c r="AD25" s="419"/>
      <c r="AE25" s="450"/>
      <c r="AF25" s="419"/>
      <c r="AG25" s="437"/>
    </row>
    <row r="26" spans="1:33" ht="15.65" customHeight="1">
      <c r="A26" s="418"/>
      <c r="B26" s="436"/>
      <c r="C26" s="429"/>
      <c r="D26" s="233"/>
      <c r="E26" s="449"/>
      <c r="F26" s="73"/>
      <c r="G26" s="419"/>
      <c r="H26" s="419"/>
      <c r="I26" s="419"/>
      <c r="J26" s="419"/>
      <c r="K26" s="419"/>
      <c r="L26" s="419"/>
      <c r="M26" s="419"/>
      <c r="N26" s="419"/>
      <c r="O26" s="419"/>
      <c r="P26" s="419"/>
      <c r="Q26" s="419"/>
      <c r="R26" s="419"/>
      <c r="S26" s="419"/>
      <c r="T26" s="419"/>
      <c r="U26" s="419"/>
      <c r="V26" s="419"/>
      <c r="W26" s="419"/>
      <c r="X26" s="419"/>
      <c r="Y26" s="419"/>
      <c r="Z26" s="419"/>
      <c r="AA26" s="419"/>
      <c r="AB26" s="419"/>
      <c r="AC26" s="419"/>
      <c r="AD26" s="419"/>
      <c r="AE26" s="419"/>
      <c r="AF26" s="419"/>
      <c r="AG26" s="419"/>
    </row>
    <row r="27" spans="1:33" ht="15.65" customHeight="1">
      <c r="B27" s="48"/>
      <c r="D27" s="32"/>
      <c r="G27" s="31"/>
      <c r="H27" s="31"/>
      <c r="Q27" s="33"/>
      <c r="AD27" s="31"/>
      <c r="AG27" s="63"/>
    </row>
    <row r="28" spans="1:33" ht="15.65" customHeight="1">
      <c r="A28" s="418"/>
      <c r="B28" s="48"/>
      <c r="C28" s="427"/>
      <c r="D28" s="408" t="s">
        <v>521</v>
      </c>
      <c r="E28" s="428"/>
      <c r="F28" s="428"/>
      <c r="G28" s="418"/>
      <c r="H28" s="418"/>
      <c r="I28" s="418"/>
      <c r="J28" s="418"/>
      <c r="K28" s="418"/>
      <c r="L28" s="418"/>
      <c r="M28" s="418"/>
      <c r="N28" s="418"/>
      <c r="O28" s="418"/>
      <c r="P28" s="418"/>
      <c r="Q28" s="418"/>
      <c r="R28" s="418"/>
      <c r="S28" s="418"/>
      <c r="T28" s="418"/>
      <c r="U28" s="418"/>
      <c r="V28" s="418"/>
      <c r="W28" s="418"/>
      <c r="X28" s="418"/>
      <c r="Y28" s="418"/>
      <c r="Z28" s="418"/>
      <c r="AB28" s="418"/>
      <c r="AC28" s="418"/>
      <c r="AD28" s="418"/>
      <c r="AE28" s="418"/>
      <c r="AF28" s="418"/>
      <c r="AG28" s="430"/>
    </row>
    <row r="29" spans="1:33" ht="15.65" customHeight="1">
      <c r="B29" s="119">
        <f>IF(C29="","",COUNTIF($C$16:C29,"&lt;&gt;""")-COUNTBLANK($C$16:C29))</f>
        <v>11</v>
      </c>
      <c r="C29" s="53" t="s">
        <v>143</v>
      </c>
      <c r="D29" s="101" t="s">
        <v>127</v>
      </c>
      <c r="E29" s="102" t="s">
        <v>128</v>
      </c>
      <c r="F29" s="54" t="s">
        <v>109</v>
      </c>
      <c r="H29" s="442">
        <f t="shared" ref="H29:H34" si="2">IF(AND(I29&lt;&gt;"",J29&lt;&gt;"",L29&lt;&gt;"",M29&lt;&gt;"",O29&lt;&gt;"",P29&lt;&gt;"",AG29&lt;&gt;"",R29&lt;&gt;"",S29&lt;&gt;"",T29&lt;&gt;"",U29&lt;&gt;"",V29&lt;&gt;"",W29&lt;&gt;"",X29&lt;&gt;"",Y29&lt;&gt;"",Z29&lt;&gt;"",AA29&lt;&gt;"",AC29&lt;&gt;""),0,1)</f>
        <v>1</v>
      </c>
      <c r="I29" s="59"/>
      <c r="J29" s="113"/>
      <c r="K29" s="33"/>
      <c r="L29" s="59"/>
      <c r="M29" s="113"/>
      <c r="N29" s="33"/>
      <c r="O29" s="59"/>
      <c r="P29" s="113"/>
      <c r="Q29" s="33"/>
      <c r="R29" s="59"/>
      <c r="S29" s="59"/>
      <c r="T29" s="59"/>
      <c r="U29" s="59"/>
      <c r="V29" s="59"/>
      <c r="W29" s="59"/>
      <c r="X29" s="59"/>
      <c r="Y29" s="59"/>
      <c r="Z29" s="59"/>
      <c r="AA29" s="59"/>
      <c r="AC29" s="113"/>
      <c r="AE29" s="380"/>
      <c r="AF29" s="33"/>
      <c r="AG29" s="127"/>
    </row>
    <row r="30" spans="1:33" ht="15.65" customHeight="1">
      <c r="B30" s="119">
        <f>IF(C30="","",COUNTIF($C$16:C30,"&lt;&gt;""")-COUNTBLANK($C$16:C30))</f>
        <v>12</v>
      </c>
      <c r="C30" s="53" t="s">
        <v>144</v>
      </c>
      <c r="D30" s="101" t="s">
        <v>510</v>
      </c>
      <c r="E30" s="102" t="s">
        <v>128</v>
      </c>
      <c r="F30" s="54" t="s">
        <v>109</v>
      </c>
      <c r="H30" s="442">
        <f t="shared" si="2"/>
        <v>1</v>
      </c>
      <c r="I30" s="59"/>
      <c r="J30" s="113"/>
      <c r="K30" s="33"/>
      <c r="L30" s="59"/>
      <c r="M30" s="113"/>
      <c r="N30" s="33"/>
      <c r="O30" s="59"/>
      <c r="P30" s="113"/>
      <c r="Q30" s="33"/>
      <c r="R30" s="59"/>
      <c r="S30" s="59"/>
      <c r="T30" s="59"/>
      <c r="U30" s="59"/>
      <c r="V30" s="59"/>
      <c r="W30" s="59"/>
      <c r="X30" s="59"/>
      <c r="Y30" s="59"/>
      <c r="Z30" s="59"/>
      <c r="AA30" s="59"/>
      <c r="AC30" s="113"/>
      <c r="AE30" s="380"/>
      <c r="AF30" s="33"/>
      <c r="AG30" s="127"/>
    </row>
    <row r="31" spans="1:33" ht="15.65" customHeight="1">
      <c r="B31" s="119">
        <f>IF(C31="","",COUNTIF($C$16:C31,"&lt;&gt;""")-COUNTBLANK($C$16:C31))</f>
        <v>13</v>
      </c>
      <c r="C31" s="53" t="s">
        <v>145</v>
      </c>
      <c r="D31" s="101" t="s">
        <v>511</v>
      </c>
      <c r="E31" s="102" t="s">
        <v>128</v>
      </c>
      <c r="F31" s="54" t="s">
        <v>109</v>
      </c>
      <c r="H31" s="442">
        <f t="shared" si="2"/>
        <v>1</v>
      </c>
      <c r="I31" s="59"/>
      <c r="J31" s="113"/>
      <c r="K31" s="33"/>
      <c r="L31" s="59"/>
      <c r="M31" s="113"/>
      <c r="N31" s="33"/>
      <c r="O31" s="59"/>
      <c r="P31" s="113"/>
      <c r="Q31" s="33"/>
      <c r="R31" s="59"/>
      <c r="S31" s="59"/>
      <c r="T31" s="59"/>
      <c r="U31" s="59"/>
      <c r="V31" s="59"/>
      <c r="W31" s="59"/>
      <c r="X31" s="59"/>
      <c r="Y31" s="59"/>
      <c r="Z31" s="59"/>
      <c r="AA31" s="59"/>
      <c r="AC31" s="113"/>
      <c r="AE31" s="380"/>
      <c r="AF31" s="33"/>
      <c r="AG31" s="127"/>
    </row>
    <row r="32" spans="1:33" ht="15.65" customHeight="1">
      <c r="B32" s="119">
        <f>IF(C32="","",COUNTIF($C$16:C32,"&lt;&gt;""")-COUNTBLANK($C$16:C32))</f>
        <v>14</v>
      </c>
      <c r="C32" s="53" t="s">
        <v>146</v>
      </c>
      <c r="D32" s="101" t="s">
        <v>512</v>
      </c>
      <c r="E32" s="102" t="s">
        <v>128</v>
      </c>
      <c r="F32" s="54" t="s">
        <v>109</v>
      </c>
      <c r="H32" s="442">
        <f t="shared" si="2"/>
        <v>1</v>
      </c>
      <c r="I32" s="59"/>
      <c r="J32" s="113"/>
      <c r="K32" s="33"/>
      <c r="L32" s="59"/>
      <c r="M32" s="113"/>
      <c r="N32" s="33"/>
      <c r="O32" s="59"/>
      <c r="P32" s="113"/>
      <c r="Q32" s="33"/>
      <c r="R32" s="59"/>
      <c r="S32" s="59"/>
      <c r="T32" s="59"/>
      <c r="U32" s="59"/>
      <c r="V32" s="59"/>
      <c r="W32" s="59"/>
      <c r="X32" s="59"/>
      <c r="Y32" s="59"/>
      <c r="Z32" s="59"/>
      <c r="AA32" s="59"/>
      <c r="AC32" s="113"/>
      <c r="AE32" s="380"/>
      <c r="AF32" s="33"/>
      <c r="AG32" s="127"/>
    </row>
    <row r="33" spans="1:33" ht="15.65" customHeight="1">
      <c r="B33" s="119">
        <f>IF(C33="","",COUNTIF($C$16:C33,"&lt;&gt;""")-COUNTBLANK($C$16:C33))</f>
        <v>15</v>
      </c>
      <c r="C33" s="53" t="s">
        <v>147</v>
      </c>
      <c r="D33" s="101" t="s">
        <v>513</v>
      </c>
      <c r="E33" s="102" t="s">
        <v>128</v>
      </c>
      <c r="F33" s="54" t="s">
        <v>109</v>
      </c>
      <c r="H33" s="442">
        <f t="shared" si="2"/>
        <v>1</v>
      </c>
      <c r="I33" s="59"/>
      <c r="J33" s="113"/>
      <c r="K33" s="33"/>
      <c r="L33" s="59"/>
      <c r="M33" s="113"/>
      <c r="N33" s="33"/>
      <c r="O33" s="59"/>
      <c r="P33" s="113"/>
      <c r="Q33" s="33"/>
      <c r="R33" s="59"/>
      <c r="S33" s="59"/>
      <c r="T33" s="59"/>
      <c r="U33" s="59"/>
      <c r="V33" s="59"/>
      <c r="W33" s="59"/>
      <c r="X33" s="59"/>
      <c r="Y33" s="59"/>
      <c r="Z33" s="59"/>
      <c r="AA33" s="59"/>
      <c r="AC33" s="113"/>
      <c r="AE33" s="380"/>
      <c r="AF33" s="33"/>
      <c r="AG33" s="127"/>
    </row>
    <row r="34" spans="1:33" ht="15.65" customHeight="1">
      <c r="B34" s="119">
        <f>IF(C34="","",COUNTIF($C$16:C34,"&lt;&gt;""")-COUNTBLANK($C$16:C34))</f>
        <v>16</v>
      </c>
      <c r="C34" s="53" t="s">
        <v>149</v>
      </c>
      <c r="D34" s="101" t="s">
        <v>544</v>
      </c>
      <c r="E34" s="102" t="s">
        <v>128</v>
      </c>
      <c r="F34" s="54" t="s">
        <v>114</v>
      </c>
      <c r="H34" s="442">
        <f t="shared" si="2"/>
        <v>1</v>
      </c>
      <c r="I34" s="517">
        <f>SUM(I29:I33)</f>
        <v>0</v>
      </c>
      <c r="J34" s="113"/>
      <c r="K34" s="33"/>
      <c r="L34" s="336">
        <f>SUM(L29:L33)</f>
        <v>0</v>
      </c>
      <c r="M34" s="113"/>
      <c r="N34" s="33"/>
      <c r="O34" s="336">
        <f>SUM(O29:O33)</f>
        <v>0</v>
      </c>
      <c r="P34" s="113"/>
      <c r="Q34" s="33"/>
      <c r="R34" s="336">
        <f t="shared" ref="R34:Z34" si="3">SUM(R29:R33)</f>
        <v>0</v>
      </c>
      <c r="S34" s="336">
        <f t="shared" si="3"/>
        <v>0</v>
      </c>
      <c r="T34" s="336">
        <f t="shared" si="3"/>
        <v>0</v>
      </c>
      <c r="U34" s="336">
        <f t="shared" si="3"/>
        <v>0</v>
      </c>
      <c r="V34" s="336">
        <f t="shared" si="3"/>
        <v>0</v>
      </c>
      <c r="W34" s="336">
        <f t="shared" si="3"/>
        <v>0</v>
      </c>
      <c r="X34" s="336">
        <f t="shared" si="3"/>
        <v>0</v>
      </c>
      <c r="Y34" s="336">
        <f t="shared" si="3"/>
        <v>0</v>
      </c>
      <c r="Z34" s="336">
        <f t="shared" si="3"/>
        <v>0</v>
      </c>
      <c r="AA34" s="529">
        <f>SUM(AA29:AA33)</f>
        <v>0</v>
      </c>
      <c r="AC34" s="113"/>
      <c r="AE34" s="380"/>
      <c r="AF34" s="33"/>
      <c r="AG34" s="127"/>
    </row>
    <row r="35" spans="1:33" ht="15.65" customHeight="1">
      <c r="B35" s="119" t="str">
        <f>IF(C35="","",COUNTIF($C$16:C35,"&lt;&gt;""")-COUNTBLANK($C$16:C35))</f>
        <v/>
      </c>
      <c r="D35" s="32"/>
      <c r="G35" s="31"/>
      <c r="H35" s="31"/>
      <c r="I35" s="76"/>
      <c r="K35" s="33"/>
      <c r="L35" s="76"/>
      <c r="N35" s="33"/>
      <c r="O35" s="76"/>
      <c r="Q35" s="33"/>
      <c r="R35" s="76"/>
      <c r="S35" s="76"/>
      <c r="T35" s="76"/>
      <c r="U35" s="76"/>
      <c r="V35" s="76"/>
      <c r="W35" s="76"/>
      <c r="X35" s="76"/>
      <c r="Y35" s="76"/>
      <c r="Z35" s="76"/>
      <c r="AA35" s="76"/>
      <c r="AD35" s="31"/>
      <c r="AG35" s="63"/>
    </row>
    <row r="36" spans="1:33" ht="15.65" customHeight="1">
      <c r="A36" s="418"/>
      <c r="B36" s="436">
        <f>IF(C36="","",COUNTIF($C$16:C36,"&lt;&gt;""")-COUNTBLANK($C$16:C36))</f>
        <v>17</v>
      </c>
      <c r="C36" s="427" t="s">
        <v>151</v>
      </c>
      <c r="D36" s="101" t="s">
        <v>514</v>
      </c>
      <c r="E36" s="102" t="s">
        <v>128</v>
      </c>
      <c r="F36" s="428" t="s">
        <v>114</v>
      </c>
      <c r="G36" s="419"/>
      <c r="H36" s="442">
        <f t="shared" ref="H36:H38" si="4">IF(AND(I36&lt;&gt;"",J36&lt;&gt;"",L36&lt;&gt;"",M36&lt;&gt;"",O36&lt;&gt;"",P36&lt;&gt;"",AG36&lt;&gt;"",R36&lt;&gt;"",S36&lt;&gt;"",T36&lt;&gt;"",U36&lt;&gt;"",V36&lt;&gt;"",W36&lt;&gt;"",X36&lt;&gt;"",Y36&lt;&gt;"",Z36&lt;&gt;"",AA36&lt;&gt;"",AC36&lt;&gt;""),0,1)</f>
        <v>1</v>
      </c>
      <c r="I36" s="518">
        <f>I25-I34</f>
        <v>0</v>
      </c>
      <c r="J36" s="434"/>
      <c r="K36" s="419"/>
      <c r="L36" s="336">
        <f>L25-L34</f>
        <v>0</v>
      </c>
      <c r="M36" s="434"/>
      <c r="N36" s="419"/>
      <c r="O36" s="336">
        <f>O25-O34</f>
        <v>0</v>
      </c>
      <c r="P36" s="434"/>
      <c r="Q36" s="419"/>
      <c r="R36" s="336">
        <f t="shared" ref="R36:Z36" si="5">R25-R34</f>
        <v>0</v>
      </c>
      <c r="S36" s="336">
        <f t="shared" si="5"/>
        <v>0</v>
      </c>
      <c r="T36" s="336">
        <f t="shared" si="5"/>
        <v>0</v>
      </c>
      <c r="U36" s="336">
        <f t="shared" si="5"/>
        <v>0</v>
      </c>
      <c r="V36" s="336">
        <f t="shared" si="5"/>
        <v>0</v>
      </c>
      <c r="W36" s="336">
        <f t="shared" si="5"/>
        <v>0</v>
      </c>
      <c r="X36" s="336">
        <f t="shared" si="5"/>
        <v>0</v>
      </c>
      <c r="Y36" s="336">
        <f t="shared" si="5"/>
        <v>0</v>
      </c>
      <c r="Z36" s="336">
        <f t="shared" si="5"/>
        <v>0</v>
      </c>
      <c r="AA36" s="529">
        <f>AA25-AA34</f>
        <v>0</v>
      </c>
      <c r="AB36" s="418"/>
      <c r="AC36" s="434"/>
      <c r="AD36" s="419"/>
      <c r="AE36" s="450"/>
      <c r="AF36" s="419"/>
      <c r="AG36" s="437"/>
    </row>
    <row r="37" spans="1:33" ht="15.65" customHeight="1">
      <c r="A37" s="418"/>
      <c r="B37" s="436">
        <f>IF(C37="","",COUNTIF($C$16:C37,"&lt;&gt;""")-COUNTBLANK($C$16:C37))</f>
        <v>18</v>
      </c>
      <c r="C37" s="427" t="s">
        <v>153</v>
      </c>
      <c r="D37" s="101" t="s">
        <v>515</v>
      </c>
      <c r="E37" s="102" t="s">
        <v>128</v>
      </c>
      <c r="F37" s="428" t="s">
        <v>109</v>
      </c>
      <c r="G37" s="419"/>
      <c r="H37" s="442">
        <f t="shared" si="4"/>
        <v>1</v>
      </c>
      <c r="I37" s="59"/>
      <c r="J37" s="434"/>
      <c r="K37" s="419"/>
      <c r="L37" s="59"/>
      <c r="M37" s="434"/>
      <c r="N37" s="419"/>
      <c r="O37" s="59"/>
      <c r="P37" s="434"/>
      <c r="Q37" s="419"/>
      <c r="R37" s="59"/>
      <c r="S37" s="59"/>
      <c r="T37" s="59"/>
      <c r="U37" s="59"/>
      <c r="V37" s="59"/>
      <c r="W37" s="59"/>
      <c r="X37" s="59"/>
      <c r="Y37" s="59"/>
      <c r="Z37" s="59"/>
      <c r="AA37" s="59"/>
      <c r="AB37" s="418"/>
      <c r="AC37" s="434"/>
      <c r="AD37" s="419"/>
      <c r="AE37" s="450"/>
      <c r="AF37" s="419"/>
      <c r="AG37" s="437"/>
    </row>
    <row r="38" spans="1:33" ht="15.65" customHeight="1">
      <c r="A38" s="418"/>
      <c r="B38" s="436">
        <f>IF(C38="","",COUNTIF($C$16:C38,"&lt;&gt;""")-COUNTBLANK($C$16:C38))</f>
        <v>19</v>
      </c>
      <c r="C38" s="427" t="s">
        <v>154</v>
      </c>
      <c r="D38" s="101" t="s">
        <v>516</v>
      </c>
      <c r="E38" s="102" t="s">
        <v>128</v>
      </c>
      <c r="F38" s="428" t="s">
        <v>114</v>
      </c>
      <c r="G38" s="419"/>
      <c r="H38" s="442">
        <f t="shared" si="4"/>
        <v>1</v>
      </c>
      <c r="I38" s="518">
        <f>I36-I37</f>
        <v>0</v>
      </c>
      <c r="J38" s="434"/>
      <c r="K38" s="419"/>
      <c r="L38" s="336">
        <f>L36-L37</f>
        <v>0</v>
      </c>
      <c r="M38" s="434"/>
      <c r="N38" s="419"/>
      <c r="O38" s="336">
        <f>O36-O37</f>
        <v>0</v>
      </c>
      <c r="P38" s="434"/>
      <c r="Q38" s="419"/>
      <c r="R38" s="336">
        <f t="shared" ref="R38:Z38" si="6">R36-R37</f>
        <v>0</v>
      </c>
      <c r="S38" s="336">
        <f t="shared" si="6"/>
        <v>0</v>
      </c>
      <c r="T38" s="336">
        <f t="shared" si="6"/>
        <v>0</v>
      </c>
      <c r="U38" s="336">
        <f t="shared" si="6"/>
        <v>0</v>
      </c>
      <c r="V38" s="336">
        <f t="shared" si="6"/>
        <v>0</v>
      </c>
      <c r="W38" s="336">
        <f t="shared" si="6"/>
        <v>0</v>
      </c>
      <c r="X38" s="336">
        <f t="shared" si="6"/>
        <v>0</v>
      </c>
      <c r="Y38" s="336">
        <f t="shared" si="6"/>
        <v>0</v>
      </c>
      <c r="Z38" s="336">
        <f t="shared" si="6"/>
        <v>0</v>
      </c>
      <c r="AA38" s="529">
        <f>AA36-AA37</f>
        <v>0</v>
      </c>
      <c r="AB38" s="418"/>
      <c r="AC38" s="434"/>
      <c r="AD38" s="419"/>
      <c r="AE38" s="450"/>
      <c r="AF38" s="419"/>
      <c r="AG38" s="437"/>
    </row>
    <row r="39" spans="1:33" ht="15.65" customHeight="1">
      <c r="B39" s="436" t="str">
        <f>IF(C39="","",COUNTIF($C$16:C39,"&lt;&gt;""")-COUNTBLANK($C$16:C39))</f>
        <v/>
      </c>
      <c r="C39" s="33"/>
      <c r="D39" s="233"/>
      <c r="E39" s="33"/>
      <c r="F39" s="33"/>
      <c r="H39" s="31"/>
      <c r="I39" s="75"/>
      <c r="K39" s="33"/>
      <c r="L39" s="75"/>
      <c r="N39" s="33"/>
      <c r="O39" s="75"/>
      <c r="Q39" s="33"/>
      <c r="R39" s="75"/>
      <c r="S39" s="75"/>
      <c r="T39" s="75"/>
      <c r="U39" s="75"/>
      <c r="V39" s="75"/>
      <c r="W39" s="75"/>
      <c r="X39" s="75"/>
      <c r="Y39" s="75"/>
      <c r="Z39" s="75"/>
      <c r="AA39" s="75"/>
      <c r="AE39" s="33"/>
      <c r="AF39" s="33"/>
      <c r="AG39" s="65"/>
    </row>
    <row r="40" spans="1:33" ht="15.65" customHeight="1">
      <c r="B40" s="436" t="str">
        <f>IF(C40="","",COUNTIF($C$16:C40,"&lt;&gt;""")-COUNTBLANK($C$16:C40))</f>
        <v/>
      </c>
      <c r="C40" s="53"/>
      <c r="D40" s="408" t="s">
        <v>517</v>
      </c>
      <c r="E40" s="102"/>
      <c r="F40" s="54"/>
      <c r="H40" s="33"/>
      <c r="I40" s="33"/>
      <c r="J40" s="33"/>
      <c r="K40" s="33"/>
      <c r="L40" s="33"/>
      <c r="M40" s="33"/>
      <c r="N40" s="33"/>
      <c r="O40" s="33"/>
      <c r="P40" s="33"/>
      <c r="Q40" s="33"/>
      <c r="R40" s="33"/>
      <c r="S40" s="33"/>
      <c r="T40" s="33"/>
      <c r="U40" s="33"/>
      <c r="V40" s="33"/>
      <c r="W40" s="33"/>
      <c r="X40" s="33"/>
      <c r="Y40" s="33"/>
      <c r="Z40" s="33"/>
      <c r="AA40" s="419"/>
      <c r="AB40" s="33"/>
      <c r="AC40" s="33"/>
      <c r="AE40" s="33"/>
      <c r="AF40" s="33"/>
      <c r="AG40" s="33"/>
    </row>
    <row r="41" spans="1:33" ht="15.65" customHeight="1">
      <c r="B41" s="436">
        <f>IF(C41="","",COUNTIF($C$16:C41,"&lt;&gt;""")-COUNTBLANK($C$16:C41))</f>
        <v>20</v>
      </c>
      <c r="C41" s="53" t="s">
        <v>156</v>
      </c>
      <c r="D41" s="101" t="s">
        <v>518</v>
      </c>
      <c r="E41" s="102" t="s">
        <v>128</v>
      </c>
      <c r="F41" s="54" t="s">
        <v>109</v>
      </c>
      <c r="H41" s="442">
        <f t="shared" ref="H41:H44" si="7">IF(AND(I41&lt;&gt;"",J41&lt;&gt;"",L41&lt;&gt;"",M41&lt;&gt;"",O41&lt;&gt;"",P41&lt;&gt;"",AG41&lt;&gt;"",R41&lt;&gt;"",S41&lt;&gt;"",T41&lt;&gt;"",U41&lt;&gt;"",V41&lt;&gt;"",W41&lt;&gt;"",X41&lt;&gt;"",Y41&lt;&gt;"",Z41&lt;&gt;"",AA41&lt;&gt;"",AC41&lt;&gt;""),0,1)</f>
        <v>1</v>
      </c>
      <c r="I41" s="74"/>
      <c r="J41" s="113"/>
      <c r="K41" s="33"/>
      <c r="L41" s="74"/>
      <c r="M41" s="113"/>
      <c r="N41" s="33"/>
      <c r="O41" s="74"/>
      <c r="P41" s="113"/>
      <c r="Q41" s="33"/>
      <c r="R41" s="74"/>
      <c r="S41" s="74"/>
      <c r="T41" s="74"/>
      <c r="U41" s="74"/>
      <c r="V41" s="74"/>
      <c r="W41" s="74"/>
      <c r="X41" s="74"/>
      <c r="Y41" s="74"/>
      <c r="Z41" s="74"/>
      <c r="AA41" s="74"/>
      <c r="AC41" s="113"/>
      <c r="AE41" s="380"/>
      <c r="AF41" s="33"/>
      <c r="AG41" s="127"/>
    </row>
    <row r="42" spans="1:33" ht="15.65" customHeight="1">
      <c r="B42" s="436">
        <f>IF(C42="","",COUNTIF($C$16:C42,"&lt;&gt;""")-COUNTBLANK($C$16:C42))</f>
        <v>21</v>
      </c>
      <c r="C42" s="53" t="s">
        <v>157</v>
      </c>
      <c r="D42" s="101" t="s">
        <v>517</v>
      </c>
      <c r="E42" s="102" t="s">
        <v>128</v>
      </c>
      <c r="F42" s="428" t="s">
        <v>109</v>
      </c>
      <c r="H42" s="442">
        <f t="shared" si="7"/>
        <v>1</v>
      </c>
      <c r="I42" s="74"/>
      <c r="J42" s="434"/>
      <c r="K42" s="419"/>
      <c r="L42" s="74"/>
      <c r="M42" s="434"/>
      <c r="N42" s="419"/>
      <c r="O42" s="74"/>
      <c r="P42" s="434"/>
      <c r="Q42" s="419"/>
      <c r="R42" s="74"/>
      <c r="S42" s="74"/>
      <c r="T42" s="74"/>
      <c r="U42" s="74"/>
      <c r="V42" s="74"/>
      <c r="W42" s="74"/>
      <c r="X42" s="74"/>
      <c r="Y42" s="74"/>
      <c r="Z42" s="74"/>
      <c r="AA42" s="74"/>
      <c r="AB42" s="418"/>
      <c r="AC42" s="434"/>
      <c r="AD42" s="419"/>
      <c r="AE42" s="450"/>
      <c r="AF42" s="419"/>
      <c r="AG42" s="437"/>
    </row>
    <row r="43" spans="1:33" ht="15.65" customHeight="1">
      <c r="B43" s="436">
        <f>IF(C43="","",COUNTIF($C$16:C43,"&lt;&gt;""")-COUNTBLANK($C$16:C43))</f>
        <v>22</v>
      </c>
      <c r="C43" s="120" t="s">
        <v>158</v>
      </c>
      <c r="D43" s="440" t="s">
        <v>519</v>
      </c>
      <c r="E43" s="122" t="s">
        <v>128</v>
      </c>
      <c r="F43" s="428" t="s">
        <v>114</v>
      </c>
      <c r="H43" s="442">
        <f t="shared" si="7"/>
        <v>1</v>
      </c>
      <c r="I43" s="337">
        <f>SUM(I41:I42)</f>
        <v>0</v>
      </c>
      <c r="J43" s="113"/>
      <c r="K43" s="33"/>
      <c r="L43" s="337">
        <f>SUM(L41:L42)</f>
        <v>0</v>
      </c>
      <c r="M43" s="113"/>
      <c r="N43" s="33"/>
      <c r="O43" s="337">
        <f>SUM(O41:O42)</f>
        <v>0</v>
      </c>
      <c r="P43" s="113"/>
      <c r="Q43" s="33"/>
      <c r="R43" s="337">
        <f t="shared" ref="R43:Z43" si="8">SUM(R41:R42)</f>
        <v>0</v>
      </c>
      <c r="S43" s="337">
        <f t="shared" si="8"/>
        <v>0</v>
      </c>
      <c r="T43" s="337">
        <f t="shared" si="8"/>
        <v>0</v>
      </c>
      <c r="U43" s="337">
        <f t="shared" si="8"/>
        <v>0</v>
      </c>
      <c r="V43" s="337">
        <f t="shared" si="8"/>
        <v>0</v>
      </c>
      <c r="W43" s="337">
        <f t="shared" si="8"/>
        <v>0</v>
      </c>
      <c r="X43" s="337">
        <f t="shared" si="8"/>
        <v>0</v>
      </c>
      <c r="Y43" s="337">
        <f t="shared" si="8"/>
        <v>0</v>
      </c>
      <c r="Z43" s="337">
        <f t="shared" si="8"/>
        <v>0</v>
      </c>
      <c r="AA43" s="530">
        <f>SUM(AA41:AA42)</f>
        <v>0</v>
      </c>
      <c r="AC43" s="113"/>
      <c r="AE43" s="380"/>
      <c r="AF43" s="33"/>
      <c r="AG43" s="127"/>
    </row>
    <row r="44" spans="1:33" ht="15.65" customHeight="1">
      <c r="B44" s="119">
        <f>IF(C44="","",COUNTIF($C$16:C44,"&lt;&gt;""")-COUNTBLANK($C$16:C44))</f>
        <v>23</v>
      </c>
      <c r="C44" s="53" t="s">
        <v>545</v>
      </c>
      <c r="D44" s="408" t="s">
        <v>520</v>
      </c>
      <c r="E44" s="102" t="s">
        <v>128</v>
      </c>
      <c r="F44" s="54" t="s">
        <v>114</v>
      </c>
      <c r="H44" s="442">
        <f t="shared" si="7"/>
        <v>1</v>
      </c>
      <c r="I44" s="336">
        <f>I43+I38</f>
        <v>0</v>
      </c>
      <c r="J44" s="113"/>
      <c r="K44" s="33"/>
      <c r="L44" s="336">
        <f>L43+L38</f>
        <v>0</v>
      </c>
      <c r="M44" s="113"/>
      <c r="N44" s="33"/>
      <c r="O44" s="336">
        <f>O43+O38</f>
        <v>0</v>
      </c>
      <c r="P44" s="113"/>
      <c r="Q44" s="33"/>
      <c r="R44" s="336">
        <f t="shared" ref="R44:Z44" si="9">R43+R38</f>
        <v>0</v>
      </c>
      <c r="S44" s="336">
        <f t="shared" si="9"/>
        <v>0</v>
      </c>
      <c r="T44" s="336">
        <f t="shared" si="9"/>
        <v>0</v>
      </c>
      <c r="U44" s="336">
        <f t="shared" si="9"/>
        <v>0</v>
      </c>
      <c r="V44" s="336">
        <f t="shared" si="9"/>
        <v>0</v>
      </c>
      <c r="W44" s="336">
        <f t="shared" si="9"/>
        <v>0</v>
      </c>
      <c r="X44" s="336">
        <f t="shared" si="9"/>
        <v>0</v>
      </c>
      <c r="Y44" s="336">
        <f t="shared" si="9"/>
        <v>0</v>
      </c>
      <c r="Z44" s="336">
        <f t="shared" si="9"/>
        <v>0</v>
      </c>
      <c r="AA44" s="529">
        <f>AA43+AA38</f>
        <v>0</v>
      </c>
      <c r="AC44" s="113"/>
      <c r="AE44" s="380"/>
      <c r="AF44" s="33"/>
      <c r="AG44" s="127"/>
    </row>
    <row r="45" spans="1:33" ht="14.5">
      <c r="A45" s="33"/>
      <c r="B45" s="48"/>
      <c r="C45" s="33"/>
      <c r="D45" s="233"/>
      <c r="E45" s="33"/>
      <c r="F45" s="33"/>
      <c r="H45" s="33"/>
      <c r="I45" s="33"/>
      <c r="J45" s="33"/>
      <c r="K45" s="33"/>
      <c r="L45" s="33"/>
      <c r="M45" s="33"/>
      <c r="N45" s="33"/>
      <c r="O45" s="33"/>
      <c r="P45" s="33"/>
      <c r="Q45" s="33"/>
      <c r="R45" s="33"/>
      <c r="S45" s="33"/>
      <c r="T45" s="33"/>
      <c r="U45" s="33"/>
      <c r="V45" s="33"/>
      <c r="W45" s="33"/>
      <c r="X45" s="33"/>
      <c r="Y45" s="33"/>
      <c r="Z45" s="33"/>
      <c r="AA45" s="419"/>
      <c r="AC45" s="33"/>
      <c r="AE45" s="33"/>
      <c r="AF45" s="33"/>
      <c r="AG45" s="63"/>
    </row>
    <row r="46" spans="1:33" ht="14.5">
      <c r="B46" s="48"/>
      <c r="D46" s="32"/>
      <c r="G46" s="31"/>
      <c r="H46" s="31"/>
      <c r="AD46" s="31"/>
      <c r="AG46" s="63"/>
    </row>
    <row r="47" spans="1:33" ht="14.5">
      <c r="B47" s="48"/>
      <c r="H47" s="31"/>
      <c r="AE47" s="33"/>
      <c r="AF47" s="33"/>
      <c r="AG47" s="65"/>
    </row>
    <row r="48" spans="1:33" ht="14.5">
      <c r="B48" s="48"/>
      <c r="C48" s="31" t="s">
        <v>110</v>
      </c>
      <c r="H48" s="31"/>
      <c r="AE48" s="33"/>
      <c r="AF48" s="33"/>
      <c r="AG48" s="65"/>
    </row>
    <row r="49" spans="1:33" ht="14.5">
      <c r="B49" s="48"/>
      <c r="C49" s="579"/>
      <c r="D49" s="580"/>
      <c r="E49" s="580"/>
      <c r="F49" s="581"/>
      <c r="H49" s="31"/>
      <c r="AE49" s="33"/>
      <c r="AF49" s="33"/>
      <c r="AG49" s="65"/>
    </row>
    <row r="50" spans="1:33" ht="14.5">
      <c r="B50" s="48"/>
      <c r="C50" s="582"/>
      <c r="D50" s="583"/>
      <c r="E50" s="583"/>
      <c r="F50" s="584"/>
      <c r="H50" s="31"/>
      <c r="AE50" s="33"/>
      <c r="AF50" s="33"/>
      <c r="AG50" s="65"/>
    </row>
    <row r="51" spans="1:33" ht="14.5">
      <c r="B51" s="48"/>
      <c r="C51" s="582"/>
      <c r="D51" s="583"/>
      <c r="E51" s="583"/>
      <c r="F51" s="584"/>
      <c r="H51" s="31"/>
      <c r="AE51" s="33"/>
      <c r="AF51" s="33"/>
      <c r="AG51" s="65"/>
    </row>
    <row r="52" spans="1:33" ht="14.5">
      <c r="B52" s="48"/>
      <c r="C52" s="582"/>
      <c r="D52" s="583"/>
      <c r="E52" s="583"/>
      <c r="F52" s="584"/>
      <c r="H52" s="31"/>
      <c r="AE52" s="33"/>
      <c r="AF52" s="33"/>
      <c r="AG52" s="65"/>
    </row>
    <row r="53" spans="1:33" ht="14.5">
      <c r="B53" s="48"/>
      <c r="C53" s="585"/>
      <c r="D53" s="586"/>
      <c r="E53" s="586"/>
      <c r="F53" s="587"/>
      <c r="H53" s="31"/>
      <c r="AE53" s="33"/>
      <c r="AF53" s="33"/>
      <c r="AG53" s="65"/>
    </row>
    <row r="54" spans="1:33" ht="14.5">
      <c r="B54" s="48"/>
      <c r="H54" s="31"/>
      <c r="AE54" s="33"/>
      <c r="AF54" s="33"/>
      <c r="AG54" s="65"/>
    </row>
    <row r="55" spans="1:33" ht="14.5">
      <c r="B55" s="48"/>
      <c r="D55" s="32"/>
      <c r="E55" s="32"/>
      <c r="F55" s="32"/>
      <c r="H55" s="31"/>
      <c r="AG55" s="63"/>
    </row>
    <row r="56" spans="1:33" ht="14.5">
      <c r="B56" s="198" t="s">
        <v>111</v>
      </c>
      <c r="C56" s="52"/>
      <c r="D56" s="52"/>
      <c r="E56" s="52"/>
      <c r="F56" s="52"/>
      <c r="G56" s="52"/>
      <c r="H56" s="52"/>
      <c r="I56" s="52"/>
      <c r="J56" s="52"/>
      <c r="K56" s="52"/>
      <c r="L56" s="52"/>
      <c r="M56" s="52"/>
      <c r="N56" s="52"/>
      <c r="O56" s="52"/>
      <c r="P56" s="52"/>
      <c r="Q56" s="52"/>
      <c r="R56" s="52"/>
      <c r="S56" s="52"/>
      <c r="T56" s="52"/>
      <c r="U56" s="52"/>
      <c r="V56" s="52"/>
      <c r="W56" s="52"/>
      <c r="X56" s="52"/>
      <c r="Y56" s="52"/>
      <c r="Z56" s="52"/>
      <c r="AA56" s="426"/>
      <c r="AB56" s="52"/>
      <c r="AC56" s="52"/>
      <c r="AD56" s="52"/>
      <c r="AE56" s="52"/>
      <c r="AF56" s="52"/>
      <c r="AG56" s="64"/>
    </row>
    <row r="57" spans="1:33" ht="14.5" hidden="1">
      <c r="A57"/>
      <c r="B57"/>
      <c r="C57"/>
      <c r="D57"/>
      <c r="E57"/>
      <c r="F57"/>
      <c r="G57"/>
      <c r="H57"/>
      <c r="I57"/>
      <c r="J57"/>
      <c r="K57"/>
      <c r="L57"/>
      <c r="M57"/>
      <c r="N57"/>
      <c r="O57"/>
      <c r="P57"/>
      <c r="Q57"/>
      <c r="R57"/>
      <c r="S57"/>
      <c r="T57"/>
      <c r="U57"/>
      <c r="V57"/>
      <c r="W57"/>
      <c r="X57"/>
      <c r="Y57"/>
      <c r="Z57"/>
      <c r="AA57" s="527"/>
      <c r="AB57"/>
      <c r="AC57"/>
      <c r="AD57"/>
      <c r="AE57"/>
      <c r="AF57"/>
      <c r="AG57"/>
    </row>
    <row r="58" spans="1:33" ht="0" hidden="1" customHeight="1">
      <c r="A58"/>
      <c r="B58"/>
      <c r="C58"/>
      <c r="D58"/>
      <c r="E58"/>
      <c r="F58"/>
      <c r="G58"/>
      <c r="H58"/>
      <c r="I58"/>
      <c r="J58"/>
      <c r="K58"/>
      <c r="L58"/>
      <c r="M58"/>
      <c r="N58"/>
      <c r="O58"/>
      <c r="P58"/>
      <c r="Q58"/>
      <c r="R58"/>
      <c r="S58"/>
      <c r="T58"/>
      <c r="U58"/>
      <c r="V58"/>
      <c r="W58"/>
      <c r="X58"/>
      <c r="Y58"/>
      <c r="Z58"/>
      <c r="AA58" s="527"/>
      <c r="AB58"/>
      <c r="AC58"/>
      <c r="AD58"/>
      <c r="AE58"/>
      <c r="AF58"/>
      <c r="AG58"/>
    </row>
    <row r="59" spans="1:33" ht="14.9" hidden="1" customHeight="1">
      <c r="A59"/>
      <c r="B59"/>
      <c r="C59"/>
      <c r="D59"/>
      <c r="E59"/>
      <c r="F59"/>
      <c r="G59"/>
      <c r="H59"/>
      <c r="I59"/>
      <c r="J59"/>
      <c r="K59"/>
      <c r="L59"/>
      <c r="M59"/>
      <c r="N59"/>
      <c r="O59"/>
      <c r="P59"/>
      <c r="Q59"/>
      <c r="R59"/>
      <c r="S59"/>
      <c r="T59"/>
      <c r="U59"/>
      <c r="V59"/>
      <c r="W59"/>
      <c r="X59"/>
      <c r="Y59"/>
      <c r="Z59"/>
      <c r="AA59" s="527"/>
      <c r="AB59"/>
      <c r="AC59"/>
      <c r="AD59"/>
      <c r="AE59"/>
      <c r="AF59"/>
      <c r="AG59"/>
    </row>
    <row r="60" spans="1:33" ht="15" hidden="1" customHeight="1">
      <c r="A60"/>
      <c r="B60"/>
      <c r="C60"/>
      <c r="D60"/>
      <c r="E60"/>
      <c r="F60"/>
      <c r="G60"/>
      <c r="H60"/>
      <c r="I60"/>
      <c r="J60"/>
      <c r="K60"/>
      <c r="L60"/>
      <c r="M60"/>
      <c r="N60"/>
      <c r="O60"/>
      <c r="P60"/>
      <c r="Q60"/>
      <c r="R60"/>
      <c r="S60"/>
      <c r="T60"/>
      <c r="U60"/>
      <c r="V60"/>
      <c r="W60"/>
      <c r="X60"/>
      <c r="Y60"/>
      <c r="Z60"/>
      <c r="AA60" s="527"/>
      <c r="AB60"/>
      <c r="AC60"/>
      <c r="AD60"/>
      <c r="AE60"/>
      <c r="AF60"/>
      <c r="AG60"/>
    </row>
    <row r="61" spans="1:33" ht="15" hidden="1" customHeight="1">
      <c r="A61"/>
      <c r="B61"/>
      <c r="C61"/>
      <c r="D61"/>
      <c r="E61"/>
      <c r="F61"/>
      <c r="G61"/>
      <c r="H61"/>
      <c r="I61"/>
      <c r="J61"/>
      <c r="K61"/>
      <c r="L61"/>
      <c r="M61"/>
      <c r="N61"/>
      <c r="O61"/>
      <c r="P61"/>
      <c r="Q61"/>
      <c r="R61"/>
      <c r="S61"/>
      <c r="T61"/>
      <c r="U61"/>
      <c r="V61"/>
      <c r="W61"/>
      <c r="X61"/>
      <c r="Y61"/>
      <c r="Z61"/>
      <c r="AA61" s="527"/>
      <c r="AB61"/>
      <c r="AC61"/>
      <c r="AD61"/>
      <c r="AE61"/>
      <c r="AF61"/>
      <c r="AG61"/>
    </row>
    <row r="62" spans="1:33" ht="15" hidden="1" customHeight="1">
      <c r="A62"/>
      <c r="B62"/>
      <c r="C62"/>
      <c r="D62"/>
      <c r="E62"/>
      <c r="F62"/>
      <c r="G62"/>
      <c r="H62"/>
      <c r="I62"/>
      <c r="J62"/>
      <c r="K62"/>
      <c r="L62"/>
      <c r="M62"/>
      <c r="N62"/>
      <c r="O62"/>
      <c r="P62"/>
      <c r="Q62"/>
      <c r="R62"/>
      <c r="S62"/>
      <c r="T62"/>
      <c r="U62"/>
      <c r="V62"/>
      <c r="W62"/>
      <c r="X62"/>
      <c r="Y62"/>
      <c r="Z62"/>
      <c r="AA62" s="527"/>
      <c r="AB62"/>
      <c r="AC62"/>
      <c r="AD62"/>
      <c r="AE62"/>
      <c r="AF62"/>
      <c r="AG62"/>
    </row>
    <row r="63" spans="1:33" ht="15" hidden="1" customHeight="1">
      <c r="A63"/>
      <c r="B63"/>
      <c r="C63"/>
      <c r="D63"/>
      <c r="E63"/>
      <c r="F63"/>
      <c r="G63"/>
      <c r="H63"/>
      <c r="I63"/>
      <c r="J63"/>
      <c r="K63"/>
      <c r="L63"/>
      <c r="M63"/>
      <c r="N63"/>
      <c r="O63"/>
      <c r="P63"/>
      <c r="Q63"/>
      <c r="R63"/>
      <c r="S63"/>
      <c r="T63"/>
      <c r="U63"/>
      <c r="V63"/>
      <c r="W63"/>
      <c r="X63"/>
      <c r="Y63"/>
      <c r="Z63"/>
      <c r="AA63" s="527"/>
      <c r="AB63"/>
      <c r="AC63"/>
      <c r="AD63"/>
      <c r="AE63"/>
      <c r="AF63"/>
      <c r="AG63"/>
    </row>
    <row r="64" spans="1:33" ht="15" hidden="1" customHeight="1">
      <c r="A64"/>
      <c r="B64"/>
      <c r="C64"/>
      <c r="D64"/>
      <c r="E64"/>
      <c r="F64"/>
      <c r="G64"/>
      <c r="H64"/>
      <c r="I64"/>
      <c r="J64"/>
      <c r="K64"/>
      <c r="L64"/>
      <c r="M64"/>
      <c r="N64"/>
      <c r="O64"/>
      <c r="P64"/>
      <c r="Q64"/>
      <c r="R64"/>
      <c r="S64"/>
      <c r="T64"/>
      <c r="U64"/>
      <c r="V64"/>
      <c r="W64"/>
      <c r="X64"/>
      <c r="Y64"/>
      <c r="Z64"/>
      <c r="AA64" s="527"/>
      <c r="AB64"/>
      <c r="AC64"/>
      <c r="AD64"/>
      <c r="AE64"/>
      <c r="AF64"/>
      <c r="AG64"/>
    </row>
    <row r="65" spans="1:33" ht="15" hidden="1" customHeight="1">
      <c r="A65"/>
      <c r="B65"/>
      <c r="C65"/>
      <c r="D65"/>
      <c r="E65"/>
      <c r="F65"/>
      <c r="G65"/>
      <c r="H65"/>
      <c r="I65"/>
      <c r="J65"/>
      <c r="K65"/>
      <c r="L65"/>
      <c r="M65"/>
      <c r="N65"/>
      <c r="O65"/>
      <c r="P65"/>
      <c r="Q65"/>
      <c r="R65"/>
      <c r="S65"/>
      <c r="T65"/>
      <c r="U65"/>
      <c r="V65"/>
      <c r="W65"/>
      <c r="X65"/>
      <c r="Y65"/>
      <c r="Z65"/>
      <c r="AA65" s="527"/>
      <c r="AB65"/>
      <c r="AC65"/>
      <c r="AD65"/>
      <c r="AE65"/>
      <c r="AF65"/>
      <c r="AG65"/>
    </row>
    <row r="66" spans="1:33" ht="15" hidden="1" customHeight="1">
      <c r="A66"/>
      <c r="B66"/>
      <c r="C66"/>
      <c r="D66"/>
      <c r="E66"/>
      <c r="F66"/>
      <c r="G66"/>
      <c r="H66"/>
      <c r="I66"/>
      <c r="J66"/>
      <c r="K66"/>
      <c r="L66"/>
      <c r="M66"/>
      <c r="N66"/>
      <c r="O66"/>
      <c r="P66"/>
      <c r="Q66"/>
      <c r="R66"/>
      <c r="S66"/>
      <c r="T66"/>
      <c r="U66"/>
      <c r="V66"/>
      <c r="W66"/>
      <c r="X66"/>
      <c r="Y66"/>
      <c r="Z66"/>
      <c r="AA66" s="527"/>
      <c r="AB66"/>
      <c r="AC66"/>
      <c r="AD66"/>
      <c r="AE66"/>
      <c r="AF66"/>
      <c r="AG66"/>
    </row>
    <row r="67" spans="1:33" ht="15" hidden="1" customHeight="1">
      <c r="A67"/>
      <c r="B67"/>
      <c r="C67"/>
      <c r="D67"/>
      <c r="E67"/>
      <c r="F67"/>
      <c r="G67"/>
      <c r="H67"/>
      <c r="I67"/>
      <c r="J67"/>
      <c r="K67"/>
      <c r="L67"/>
      <c r="M67"/>
      <c r="N67"/>
      <c r="O67"/>
      <c r="P67"/>
      <c r="Q67"/>
      <c r="R67"/>
      <c r="S67"/>
      <c r="T67"/>
      <c r="U67"/>
      <c r="V67"/>
      <c r="W67"/>
      <c r="X67"/>
      <c r="Y67"/>
      <c r="Z67"/>
      <c r="AA67" s="527"/>
      <c r="AB67"/>
      <c r="AC67"/>
      <c r="AD67"/>
      <c r="AE67"/>
      <c r="AF67"/>
      <c r="AG67"/>
    </row>
    <row r="68" spans="1:33" ht="15" hidden="1" customHeight="1">
      <c r="A68"/>
      <c r="B68"/>
      <c r="C68"/>
      <c r="D68"/>
      <c r="E68"/>
      <c r="F68"/>
      <c r="G68"/>
      <c r="H68"/>
      <c r="I68"/>
      <c r="J68"/>
      <c r="K68"/>
      <c r="L68"/>
      <c r="M68"/>
      <c r="N68"/>
      <c r="O68"/>
      <c r="P68"/>
      <c r="Q68"/>
      <c r="R68"/>
      <c r="S68"/>
      <c r="T68"/>
      <c r="U68"/>
      <c r="V68"/>
      <c r="W68"/>
      <c r="X68"/>
      <c r="Y68"/>
      <c r="Z68"/>
      <c r="AA68" s="527"/>
      <c r="AB68"/>
      <c r="AC68"/>
      <c r="AD68"/>
      <c r="AE68"/>
      <c r="AF68"/>
      <c r="AG68"/>
    </row>
    <row r="69" spans="1:33" ht="15" hidden="1" customHeight="1">
      <c r="A69"/>
      <c r="B69"/>
      <c r="C69"/>
      <c r="D69"/>
      <c r="E69"/>
      <c r="F69"/>
      <c r="G69"/>
      <c r="H69"/>
      <c r="I69"/>
      <c r="J69"/>
      <c r="K69"/>
      <c r="L69"/>
      <c r="M69"/>
      <c r="N69"/>
      <c r="O69"/>
      <c r="P69"/>
      <c r="Q69"/>
      <c r="R69"/>
      <c r="S69"/>
      <c r="T69"/>
      <c r="U69"/>
      <c r="V69"/>
      <c r="W69"/>
      <c r="X69"/>
      <c r="Y69"/>
      <c r="Z69"/>
      <c r="AA69" s="527"/>
      <c r="AB69"/>
      <c r="AC69"/>
      <c r="AD69"/>
      <c r="AE69"/>
      <c r="AF69"/>
      <c r="AG69"/>
    </row>
    <row r="70" spans="1:33" ht="15" hidden="1" customHeight="1">
      <c r="A70"/>
      <c r="B70"/>
      <c r="C70"/>
      <c r="D70"/>
      <c r="E70"/>
      <c r="F70"/>
      <c r="G70"/>
      <c r="H70"/>
      <c r="I70"/>
      <c r="J70"/>
      <c r="K70"/>
      <c r="L70"/>
      <c r="M70"/>
      <c r="N70"/>
      <c r="O70"/>
      <c r="P70"/>
      <c r="Q70"/>
      <c r="R70"/>
      <c r="S70"/>
      <c r="T70"/>
      <c r="U70"/>
      <c r="V70"/>
      <c r="W70"/>
      <c r="X70"/>
      <c r="Y70"/>
      <c r="Z70"/>
      <c r="AA70" s="527"/>
      <c r="AB70"/>
      <c r="AC70"/>
      <c r="AD70"/>
      <c r="AE70"/>
      <c r="AF70"/>
      <c r="AG70"/>
    </row>
    <row r="71" spans="1:33" ht="15" hidden="1" customHeight="1">
      <c r="A71"/>
      <c r="B71"/>
      <c r="C71"/>
      <c r="D71"/>
      <c r="E71"/>
      <c r="F71"/>
      <c r="G71"/>
      <c r="H71"/>
      <c r="I71"/>
      <c r="J71"/>
      <c r="K71"/>
      <c r="L71"/>
      <c r="M71"/>
      <c r="N71"/>
      <c r="O71"/>
      <c r="P71"/>
      <c r="Q71"/>
      <c r="R71"/>
      <c r="S71"/>
      <c r="T71"/>
      <c r="U71"/>
      <c r="V71"/>
      <c r="W71"/>
      <c r="X71"/>
      <c r="Y71"/>
      <c r="Z71"/>
      <c r="AA71" s="527"/>
      <c r="AB71"/>
      <c r="AC71"/>
      <c r="AD71"/>
      <c r="AE71"/>
      <c r="AF71"/>
      <c r="AG71"/>
    </row>
    <row r="72" spans="1:33" ht="15" hidden="1" customHeight="1">
      <c r="A72"/>
      <c r="B72"/>
      <c r="C72"/>
      <c r="D72"/>
      <c r="E72"/>
      <c r="F72"/>
      <c r="G72"/>
      <c r="H72"/>
      <c r="I72"/>
      <c r="J72"/>
      <c r="K72"/>
      <c r="L72"/>
      <c r="M72"/>
      <c r="N72"/>
      <c r="O72"/>
      <c r="P72"/>
      <c r="Q72"/>
      <c r="R72"/>
      <c r="S72"/>
      <c r="T72"/>
      <c r="U72"/>
      <c r="V72"/>
      <c r="W72"/>
      <c r="X72"/>
      <c r="Y72"/>
      <c r="Z72"/>
      <c r="AA72" s="527"/>
      <c r="AB72"/>
      <c r="AC72"/>
      <c r="AD72"/>
      <c r="AE72"/>
      <c r="AF72"/>
      <c r="AG72"/>
    </row>
    <row r="73" spans="1:33" ht="15" hidden="1" customHeight="1">
      <c r="A73"/>
      <c r="B73"/>
      <c r="C73"/>
      <c r="D73"/>
      <c r="E73"/>
      <c r="F73"/>
      <c r="G73"/>
      <c r="H73"/>
      <c r="I73"/>
      <c r="J73"/>
      <c r="K73"/>
      <c r="L73"/>
      <c r="M73"/>
      <c r="N73"/>
      <c r="O73"/>
      <c r="P73"/>
      <c r="Q73"/>
      <c r="R73"/>
      <c r="S73"/>
      <c r="T73"/>
      <c r="U73"/>
      <c r="V73"/>
      <c r="W73"/>
      <c r="X73"/>
      <c r="Y73"/>
      <c r="Z73"/>
      <c r="AA73" s="527"/>
      <c r="AB73"/>
      <c r="AC73"/>
      <c r="AD73"/>
      <c r="AE73"/>
      <c r="AF73"/>
      <c r="AG73"/>
    </row>
    <row r="74" spans="1:33" ht="15" hidden="1" customHeight="1">
      <c r="A74"/>
      <c r="B74"/>
      <c r="C74"/>
      <c r="D74"/>
      <c r="E74"/>
      <c r="F74"/>
      <c r="G74"/>
      <c r="H74"/>
      <c r="I74"/>
      <c r="J74"/>
      <c r="K74"/>
      <c r="L74"/>
      <c r="M74"/>
      <c r="N74"/>
      <c r="O74"/>
      <c r="P74"/>
      <c r="Q74"/>
      <c r="R74"/>
      <c r="S74"/>
      <c r="T74"/>
      <c r="U74"/>
      <c r="V74"/>
      <c r="W74"/>
      <c r="X74"/>
      <c r="Y74"/>
      <c r="Z74"/>
      <c r="AA74" s="527"/>
      <c r="AB74"/>
      <c r="AC74"/>
      <c r="AD74"/>
      <c r="AE74"/>
      <c r="AF74"/>
      <c r="AG74"/>
    </row>
    <row r="75" spans="1:33" ht="15" hidden="1" customHeight="1">
      <c r="A75"/>
      <c r="B75"/>
      <c r="C75"/>
      <c r="D75"/>
      <c r="E75"/>
      <c r="F75"/>
      <c r="G75"/>
      <c r="H75"/>
      <c r="I75"/>
      <c r="J75"/>
      <c r="K75"/>
      <c r="L75"/>
      <c r="M75"/>
      <c r="N75"/>
      <c r="O75"/>
      <c r="P75"/>
      <c r="Q75"/>
      <c r="R75"/>
      <c r="S75"/>
      <c r="T75"/>
      <c r="U75"/>
      <c r="V75"/>
      <c r="W75"/>
      <c r="X75"/>
      <c r="Y75"/>
      <c r="Z75"/>
      <c r="AA75" s="527"/>
      <c r="AB75"/>
      <c r="AC75"/>
      <c r="AD75"/>
      <c r="AE75"/>
      <c r="AF75"/>
      <c r="AG75"/>
    </row>
    <row r="76" spans="1:33" ht="15" hidden="1" customHeight="1">
      <c r="A76"/>
      <c r="B76"/>
      <c r="C76"/>
      <c r="D76"/>
      <c r="E76"/>
      <c r="F76"/>
      <c r="G76"/>
      <c r="H76"/>
      <c r="I76"/>
      <c r="J76"/>
      <c r="K76"/>
      <c r="L76"/>
      <c r="M76"/>
      <c r="N76"/>
      <c r="O76"/>
      <c r="P76"/>
      <c r="Q76"/>
      <c r="R76"/>
      <c r="S76"/>
      <c r="T76"/>
      <c r="U76"/>
      <c r="V76"/>
      <c r="W76"/>
      <c r="X76"/>
      <c r="Y76"/>
      <c r="Z76"/>
      <c r="AA76" s="527"/>
      <c r="AB76"/>
      <c r="AC76"/>
      <c r="AD76"/>
      <c r="AE76"/>
      <c r="AF76"/>
      <c r="AG76"/>
    </row>
    <row r="77" spans="1:33" ht="15" hidden="1" customHeight="1">
      <c r="A77"/>
      <c r="B77"/>
      <c r="C77"/>
      <c r="D77"/>
      <c r="E77"/>
      <c r="F77"/>
      <c r="G77"/>
      <c r="H77"/>
      <c r="I77"/>
      <c r="J77"/>
      <c r="K77"/>
      <c r="L77"/>
      <c r="M77"/>
      <c r="N77"/>
      <c r="O77"/>
      <c r="P77"/>
      <c r="Q77"/>
      <c r="R77"/>
      <c r="S77"/>
      <c r="T77"/>
      <c r="U77"/>
      <c r="V77"/>
      <c r="W77"/>
      <c r="X77"/>
      <c r="Y77"/>
      <c r="Z77"/>
      <c r="AA77" s="527"/>
      <c r="AB77"/>
      <c r="AC77"/>
      <c r="AD77"/>
      <c r="AE77"/>
      <c r="AF77"/>
      <c r="AG77"/>
    </row>
    <row r="78" spans="1:33" ht="15" hidden="1" customHeight="1">
      <c r="A78"/>
      <c r="B78"/>
      <c r="C78"/>
      <c r="D78"/>
      <c r="E78"/>
      <c r="F78"/>
      <c r="G78"/>
      <c r="H78"/>
      <c r="I78"/>
      <c r="J78"/>
      <c r="K78"/>
      <c r="L78"/>
      <c r="M78"/>
      <c r="N78"/>
      <c r="O78"/>
      <c r="P78"/>
      <c r="Q78"/>
      <c r="R78"/>
      <c r="S78"/>
      <c r="T78"/>
      <c r="U78"/>
      <c r="V78"/>
      <c r="W78"/>
      <c r="X78"/>
      <c r="Y78"/>
      <c r="Z78"/>
      <c r="AA78" s="527"/>
      <c r="AB78"/>
      <c r="AC78"/>
      <c r="AD78"/>
      <c r="AE78"/>
      <c r="AF78"/>
      <c r="AG78"/>
    </row>
    <row r="79" spans="1:33" ht="15" hidden="1" customHeight="1">
      <c r="A79"/>
      <c r="B79"/>
      <c r="C79"/>
      <c r="D79"/>
      <c r="E79"/>
      <c r="F79"/>
      <c r="G79"/>
      <c r="H79"/>
      <c r="I79"/>
      <c r="J79"/>
      <c r="K79"/>
      <c r="L79"/>
      <c r="M79"/>
      <c r="N79"/>
      <c r="O79"/>
      <c r="P79"/>
      <c r="Q79"/>
      <c r="R79"/>
      <c r="S79"/>
      <c r="T79"/>
      <c r="U79"/>
      <c r="V79"/>
      <c r="W79"/>
      <c r="X79"/>
      <c r="Y79"/>
      <c r="Z79"/>
      <c r="AA79" s="527"/>
      <c r="AB79"/>
      <c r="AC79"/>
      <c r="AD79"/>
      <c r="AE79"/>
      <c r="AF79"/>
      <c r="AG79"/>
    </row>
    <row r="80" spans="1:33" ht="15" hidden="1" customHeight="1">
      <c r="A80"/>
      <c r="B80"/>
      <c r="C80"/>
      <c r="D80"/>
      <c r="E80"/>
      <c r="F80"/>
      <c r="G80"/>
      <c r="H80"/>
      <c r="I80"/>
      <c r="J80"/>
      <c r="K80"/>
      <c r="L80"/>
      <c r="M80"/>
      <c r="N80"/>
      <c r="O80"/>
      <c r="P80"/>
      <c r="Q80"/>
      <c r="R80"/>
      <c r="S80"/>
      <c r="T80"/>
      <c r="U80"/>
      <c r="V80"/>
      <c r="W80"/>
      <c r="X80"/>
      <c r="Y80"/>
      <c r="Z80"/>
      <c r="AA80" s="527"/>
      <c r="AB80"/>
      <c r="AC80"/>
      <c r="AD80"/>
      <c r="AE80"/>
      <c r="AF80"/>
      <c r="AG80"/>
    </row>
    <row r="81" spans="1:33" ht="15" hidden="1" customHeight="1">
      <c r="A81"/>
      <c r="B81"/>
      <c r="C81"/>
      <c r="D81"/>
      <c r="E81"/>
      <c r="F81"/>
      <c r="G81"/>
      <c r="H81"/>
      <c r="I81"/>
      <c r="J81"/>
      <c r="K81"/>
      <c r="L81"/>
      <c r="M81"/>
      <c r="N81"/>
      <c r="O81"/>
      <c r="P81"/>
      <c r="Q81"/>
      <c r="R81"/>
      <c r="S81"/>
      <c r="T81"/>
      <c r="U81"/>
      <c r="V81"/>
      <c r="W81"/>
      <c r="X81"/>
      <c r="Y81"/>
      <c r="Z81"/>
      <c r="AA81" s="527"/>
      <c r="AB81"/>
      <c r="AC81"/>
      <c r="AD81"/>
      <c r="AE81"/>
      <c r="AF81"/>
      <c r="AG81"/>
    </row>
    <row r="82" spans="1:33" ht="15" hidden="1" customHeight="1">
      <c r="A82"/>
      <c r="B82"/>
      <c r="C82"/>
      <c r="D82"/>
      <c r="E82"/>
      <c r="F82"/>
      <c r="G82"/>
      <c r="H82"/>
      <c r="I82"/>
      <c r="J82"/>
      <c r="K82"/>
      <c r="L82"/>
      <c r="M82"/>
      <c r="N82"/>
      <c r="O82"/>
      <c r="P82"/>
      <c r="Q82"/>
      <c r="R82"/>
      <c r="S82"/>
      <c r="T82"/>
      <c r="U82"/>
      <c r="V82"/>
      <c r="W82"/>
      <c r="X82"/>
      <c r="Y82"/>
      <c r="Z82"/>
      <c r="AA82" s="527"/>
      <c r="AB82"/>
      <c r="AC82"/>
      <c r="AD82"/>
      <c r="AE82"/>
      <c r="AF82"/>
      <c r="AG82"/>
    </row>
    <row r="83" spans="1:33" ht="15" hidden="1" customHeight="1">
      <c r="A83"/>
      <c r="B83"/>
      <c r="C83"/>
      <c r="D83"/>
      <c r="E83"/>
      <c r="F83"/>
      <c r="G83"/>
      <c r="H83"/>
      <c r="I83"/>
      <c r="J83"/>
      <c r="K83"/>
      <c r="L83"/>
      <c r="M83"/>
      <c r="N83"/>
      <c r="O83"/>
      <c r="P83"/>
      <c r="Q83"/>
      <c r="R83"/>
      <c r="S83"/>
      <c r="T83"/>
      <c r="U83"/>
      <c r="V83"/>
      <c r="W83"/>
      <c r="X83"/>
      <c r="Y83"/>
      <c r="Z83"/>
      <c r="AA83" s="527"/>
      <c r="AB83"/>
      <c r="AC83"/>
      <c r="AD83"/>
      <c r="AE83"/>
      <c r="AF83"/>
      <c r="AG83"/>
    </row>
    <row r="84" spans="1:33" ht="15" hidden="1" customHeight="1">
      <c r="A84"/>
      <c r="B84"/>
      <c r="C84"/>
      <c r="D84"/>
      <c r="E84"/>
      <c r="F84"/>
      <c r="G84"/>
      <c r="H84"/>
      <c r="I84"/>
      <c r="J84"/>
      <c r="K84"/>
      <c r="L84"/>
      <c r="M84"/>
      <c r="N84"/>
      <c r="O84"/>
      <c r="P84"/>
      <c r="Q84"/>
      <c r="R84"/>
      <c r="S84"/>
      <c r="T84"/>
      <c r="U84"/>
      <c r="V84"/>
      <c r="W84"/>
      <c r="X84"/>
      <c r="Y84"/>
      <c r="Z84"/>
      <c r="AA84" s="527"/>
      <c r="AB84"/>
      <c r="AC84"/>
      <c r="AD84"/>
      <c r="AE84"/>
      <c r="AF84"/>
      <c r="AG84"/>
    </row>
    <row r="85" spans="1:33" ht="15" hidden="1" customHeight="1">
      <c r="A85"/>
      <c r="B85"/>
      <c r="C85"/>
      <c r="D85"/>
      <c r="E85"/>
      <c r="F85"/>
      <c r="G85"/>
      <c r="H85"/>
      <c r="I85"/>
      <c r="J85"/>
      <c r="K85"/>
      <c r="L85"/>
      <c r="M85"/>
      <c r="N85"/>
      <c r="O85"/>
      <c r="P85"/>
      <c r="Q85"/>
      <c r="R85"/>
      <c r="S85"/>
      <c r="T85"/>
      <c r="U85"/>
      <c r="V85"/>
      <c r="W85"/>
      <c r="X85"/>
      <c r="Y85"/>
      <c r="Z85"/>
      <c r="AA85" s="527"/>
      <c r="AB85"/>
      <c r="AC85"/>
      <c r="AD85"/>
      <c r="AE85"/>
      <c r="AF85"/>
      <c r="AG85"/>
    </row>
    <row r="86" spans="1:33" ht="15" hidden="1" customHeight="1">
      <c r="A86"/>
      <c r="B86"/>
      <c r="C86"/>
      <c r="D86"/>
      <c r="E86"/>
      <c r="F86"/>
      <c r="G86"/>
      <c r="H86"/>
      <c r="I86"/>
      <c r="J86"/>
      <c r="K86"/>
      <c r="L86"/>
      <c r="M86"/>
      <c r="N86"/>
      <c r="O86"/>
      <c r="P86"/>
      <c r="Q86"/>
      <c r="R86"/>
      <c r="S86"/>
      <c r="T86"/>
      <c r="U86"/>
      <c r="V86"/>
      <c r="W86"/>
      <c r="X86"/>
      <c r="Y86"/>
      <c r="Z86"/>
      <c r="AA86" s="527"/>
      <c r="AB86"/>
      <c r="AC86"/>
      <c r="AD86"/>
      <c r="AE86"/>
      <c r="AF86"/>
      <c r="AG86"/>
    </row>
  </sheetData>
  <mergeCells count="18">
    <mergeCell ref="C49:F53"/>
    <mergeCell ref="I10:J11"/>
    <mergeCell ref="L10:M11"/>
    <mergeCell ref="O10:P11"/>
    <mergeCell ref="H10:H12"/>
    <mergeCell ref="R10:R12"/>
    <mergeCell ref="AE10:AE12"/>
    <mergeCell ref="AG10:AG12"/>
    <mergeCell ref="W10:W12"/>
    <mergeCell ref="X10:X12"/>
    <mergeCell ref="Y10:Y12"/>
    <mergeCell ref="AC10:AC12"/>
    <mergeCell ref="S10:S12"/>
    <mergeCell ref="T10:T12"/>
    <mergeCell ref="U10:U12"/>
    <mergeCell ref="V10:V12"/>
    <mergeCell ref="Z10:Z12"/>
    <mergeCell ref="AA10:AA12"/>
  </mergeCells>
  <conditionalFormatting sqref="H3">
    <cfRule type="cellIs" dxfId="245" priority="77" stopIfTrue="1" operator="greaterThan">
      <formula>0</formula>
    </cfRule>
    <cfRule type="cellIs" dxfId="244" priority="78" stopIfTrue="1" operator="lessThan">
      <formula>1</formula>
    </cfRule>
  </conditionalFormatting>
  <conditionalFormatting sqref="H16:H25">
    <cfRule type="cellIs" dxfId="243" priority="57" stopIfTrue="1" operator="greaterThan">
      <formula>0</formula>
    </cfRule>
    <cfRule type="cellIs" dxfId="242" priority="58" stopIfTrue="1" operator="lessThan">
      <formula>1</formula>
    </cfRule>
  </conditionalFormatting>
  <conditionalFormatting sqref="H17">
    <cfRule type="cellIs" dxfId="241" priority="35" stopIfTrue="1" operator="greaterThan">
      <formula>0</formula>
    </cfRule>
    <cfRule type="cellIs" dxfId="240" priority="36" stopIfTrue="1" operator="lessThan">
      <formula>1</formula>
    </cfRule>
  </conditionalFormatting>
  <conditionalFormatting sqref="H18">
    <cfRule type="cellIs" dxfId="239" priority="33" stopIfTrue="1" operator="greaterThan">
      <formula>0</formula>
    </cfRule>
    <cfRule type="cellIs" dxfId="238" priority="34" stopIfTrue="1" operator="lessThan">
      <formula>1</formula>
    </cfRule>
  </conditionalFormatting>
  <conditionalFormatting sqref="H19">
    <cfRule type="cellIs" dxfId="237" priority="31" stopIfTrue="1" operator="greaterThan">
      <formula>0</formula>
    </cfRule>
    <cfRule type="cellIs" dxfId="236" priority="32" stopIfTrue="1" operator="lessThan">
      <formula>1</formula>
    </cfRule>
  </conditionalFormatting>
  <conditionalFormatting sqref="H20">
    <cfRule type="cellIs" dxfId="235" priority="27" stopIfTrue="1" operator="greaterThan">
      <formula>0</formula>
    </cfRule>
    <cfRule type="cellIs" dxfId="234" priority="28" stopIfTrue="1" operator="lessThan">
      <formula>1</formula>
    </cfRule>
  </conditionalFormatting>
  <conditionalFormatting sqref="H21">
    <cfRule type="cellIs" dxfId="233" priority="25" stopIfTrue="1" operator="greaterThan">
      <formula>0</formula>
    </cfRule>
    <cfRule type="cellIs" dxfId="232" priority="26" stopIfTrue="1" operator="lessThan">
      <formula>1</formula>
    </cfRule>
  </conditionalFormatting>
  <conditionalFormatting sqref="H22">
    <cfRule type="cellIs" dxfId="231" priority="23" stopIfTrue="1" operator="greaterThan">
      <formula>0</formula>
    </cfRule>
    <cfRule type="cellIs" dxfId="230" priority="24" stopIfTrue="1" operator="lessThan">
      <formula>1</formula>
    </cfRule>
  </conditionalFormatting>
  <conditionalFormatting sqref="H23">
    <cfRule type="cellIs" dxfId="229" priority="17" stopIfTrue="1" operator="greaterThan">
      <formula>0</formula>
    </cfRule>
    <cfRule type="cellIs" dxfId="228" priority="18" stopIfTrue="1" operator="lessThan">
      <formula>1</formula>
    </cfRule>
  </conditionalFormatting>
  <conditionalFormatting sqref="H24">
    <cfRule type="cellIs" dxfId="227" priority="15" stopIfTrue="1" operator="greaterThan">
      <formula>0</formula>
    </cfRule>
    <cfRule type="cellIs" dxfId="226" priority="16" stopIfTrue="1" operator="lessThan">
      <formula>1</formula>
    </cfRule>
  </conditionalFormatting>
  <conditionalFormatting sqref="H25">
    <cfRule type="cellIs" dxfId="225" priority="13" stopIfTrue="1" operator="greaterThan">
      <formula>0</formula>
    </cfRule>
    <cfRule type="cellIs" dxfId="224" priority="14" stopIfTrue="1" operator="lessThan">
      <formula>1</formula>
    </cfRule>
  </conditionalFormatting>
  <conditionalFormatting sqref="H29:H34">
    <cfRule type="cellIs" dxfId="223" priority="5" stopIfTrue="1" operator="greaterThan">
      <formula>0</formula>
    </cfRule>
    <cfRule type="cellIs" dxfId="222" priority="6" stopIfTrue="1" operator="lessThan">
      <formula>1</formula>
    </cfRule>
  </conditionalFormatting>
  <conditionalFormatting sqref="H36:H38">
    <cfRule type="cellIs" dxfId="221" priority="3" stopIfTrue="1" operator="greaterThan">
      <formula>0</formula>
    </cfRule>
    <cfRule type="cellIs" dxfId="220" priority="4" stopIfTrue="1" operator="lessThan">
      <formula>1</formula>
    </cfRule>
  </conditionalFormatting>
  <conditionalFormatting sqref="H41:H44">
    <cfRule type="cellIs" dxfId="219" priority="1" stopIfTrue="1" operator="greaterThan">
      <formula>0</formula>
    </cfRule>
    <cfRule type="cellIs" dxfId="218" priority="2" stopIfTrue="1" operator="lessThan">
      <formula>1</formula>
    </cfRule>
  </conditionalFormatting>
  <dataValidations disablePrompts="1" count="1">
    <dataValidation type="list" allowBlank="1" showInputMessage="1" showErrorMessage="1" sqref="J29:J34 J41:J44 AC29:AC34 P29:P34 M29:M34 P36:P38 M36:M38 J36:J38 AC36:AC38 AC41:AC44 P41:P44 M41:M44 M16:M25 AC16:AC25 P16:P25 J16:J25" xr:uid="{9F348DFC-1E5F-495B-875D-068008DAD8BE}">
      <formula1>Confidence_grade</formula1>
    </dataValidation>
  </dataValidations>
  <pageMargins left="0.23622047244094491" right="0.23622047244094491" top="0.74803149606299213" bottom="0.74803149606299213" header="0.31496062992125984" footer="0.31496062992125984"/>
  <pageSetup paperSize="9" scale="61" fitToWidth="0" orientation="landscape" r:id="rId1"/>
  <headerFooter>
    <oddHeader>&amp;LDepartment of Internal Affairs - Three Waters Reform Programme - Request for Information Template Workbook I</oddHeader>
    <oddFooter>&amp;LPage &amp;P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68C390-66FD-4B3B-81DD-F74741064849}">
  <sheetPr>
    <tabColor rgb="FF7030A0"/>
    <pageSetUpPr fitToPage="1"/>
  </sheetPr>
  <dimension ref="A1:XEV103"/>
  <sheetViews>
    <sheetView showGridLines="0" zoomScale="70" zoomScaleNormal="70" workbookViewId="0">
      <pane xSplit="8" ySplit="12" topLeftCell="I22" activePane="bottomRight" state="frozen"/>
      <selection activeCell="F20" sqref="F20"/>
      <selection pane="topRight" activeCell="F20" sqref="F20"/>
      <selection pane="bottomLeft" activeCell="F20" sqref="F20"/>
      <selection pane="bottomRight" activeCell="F19" sqref="F19"/>
    </sheetView>
  </sheetViews>
  <sheetFormatPr defaultColWidth="0" defaultRowHeight="0" customHeight="1" zeroHeight="1"/>
  <cols>
    <col min="1" max="1" width="2.453125" style="418" customWidth="1"/>
    <col min="2" max="2" width="6.453125" style="418" customWidth="1"/>
    <col min="3" max="3" width="17" style="418" customWidth="1"/>
    <col min="4" max="4" width="64" style="418" bestFit="1" customWidth="1"/>
    <col min="5" max="5" width="9.453125" style="418" customWidth="1"/>
    <col min="6" max="6" width="8.54296875" style="418" customWidth="1"/>
    <col min="7" max="7" width="8.54296875" style="419" customWidth="1"/>
    <col min="8" max="8" width="17.453125" style="66" customWidth="1"/>
    <col min="9" max="9" width="13.54296875" style="418" customWidth="1"/>
    <col min="10" max="11" width="5.54296875" style="418" customWidth="1"/>
    <col min="12" max="12" width="13.54296875" style="418" customWidth="1"/>
    <col min="13" max="14" width="5.54296875" style="418" customWidth="1"/>
    <col min="15" max="15" width="13.54296875" style="418" customWidth="1"/>
    <col min="16" max="17" width="5.54296875" style="418" customWidth="1"/>
    <col min="18" max="21" width="16.54296875" style="418" customWidth="1"/>
    <col min="22" max="22" width="16.54296875" style="419" customWidth="1"/>
    <col min="23" max="23" width="16.54296875" style="104" customWidth="1"/>
    <col min="24" max="27" width="16.54296875" style="418" customWidth="1"/>
    <col min="28" max="30" width="5.54296875" style="418" customWidth="1"/>
    <col min="31" max="31" width="15.453125" style="418" customWidth="1"/>
    <col min="32" max="32" width="9.453125" style="418" customWidth="1"/>
    <col min="33" max="33" width="49.453125" style="418" customWidth="1"/>
    <col min="34" max="16363" width="9.453125" hidden="1"/>
    <col min="16377" max="16384" width="9.453125" hidden="1"/>
  </cols>
  <sheetData>
    <row r="1" spans="1:33" ht="28.4" customHeight="1">
      <c r="B1" s="382" t="str">
        <f>'Key information'!$B$6</f>
        <v>Three Waters Reform Programme: Request for Information Workbook I</v>
      </c>
      <c r="C1" s="421"/>
      <c r="D1" s="421"/>
      <c r="E1" s="186"/>
      <c r="F1" s="186"/>
      <c r="G1" s="186"/>
      <c r="H1" s="384"/>
      <c r="I1" s="186"/>
      <c r="J1" s="186"/>
      <c r="K1" s="186"/>
      <c r="L1" s="186"/>
      <c r="M1" s="186"/>
      <c r="N1" s="186"/>
      <c r="O1" s="186"/>
      <c r="P1" s="186"/>
      <c r="Q1" s="186"/>
      <c r="R1" s="186"/>
      <c r="S1" s="186"/>
      <c r="T1" s="186"/>
      <c r="U1" s="186"/>
      <c r="V1" s="186"/>
      <c r="W1" s="186"/>
      <c r="X1" s="186"/>
      <c r="Y1" s="186"/>
      <c r="Z1" s="186"/>
      <c r="AA1" s="524"/>
      <c r="AB1" s="186"/>
      <c r="AC1" s="186"/>
      <c r="AD1" s="186"/>
      <c r="AE1" s="186"/>
      <c r="AF1" s="186"/>
      <c r="AG1" s="187"/>
    </row>
    <row r="2" spans="1:33" ht="20">
      <c r="B2" s="37"/>
      <c r="C2" s="163"/>
      <c r="D2" s="116"/>
      <c r="E2" s="430"/>
      <c r="F2" s="430"/>
      <c r="G2" s="430"/>
      <c r="H2" s="430"/>
      <c r="I2" s="430"/>
      <c r="J2" s="430"/>
      <c r="K2" s="430"/>
      <c r="L2" s="430"/>
      <c r="M2" s="430"/>
      <c r="N2" s="430"/>
      <c r="O2" s="430"/>
      <c r="P2" s="430"/>
      <c r="Q2" s="430"/>
      <c r="R2" s="430"/>
      <c r="S2" s="430"/>
      <c r="T2" s="430"/>
      <c r="U2" s="430"/>
      <c r="V2" s="430"/>
      <c r="W2" s="430"/>
      <c r="X2" s="430"/>
      <c r="Y2" s="430"/>
      <c r="Z2" s="430"/>
      <c r="AB2" s="430"/>
      <c r="AC2" s="430"/>
      <c r="AD2" s="430"/>
      <c r="AE2" s="430"/>
      <c r="AF2" s="430"/>
      <c r="AG2" s="117"/>
    </row>
    <row r="3" spans="1:33" ht="14.5">
      <c r="A3" s="422"/>
      <c r="B3" s="320" t="s">
        <v>495</v>
      </c>
      <c r="C3" s="166"/>
      <c r="D3" s="321">
        <f>'Key information'!$E$8</f>
        <v>0</v>
      </c>
      <c r="E3" s="166"/>
      <c r="F3" s="118"/>
      <c r="G3" s="338" t="s">
        <v>100</v>
      </c>
      <c r="H3" s="441">
        <f>SUM(H16:H61)</f>
        <v>35</v>
      </c>
      <c r="I3" s="189"/>
      <c r="J3" s="189"/>
      <c r="K3" s="189"/>
      <c r="L3" s="189"/>
      <c r="M3" s="189"/>
      <c r="N3" s="189"/>
      <c r="O3" s="189"/>
      <c r="P3" s="189"/>
      <c r="Q3" s="189"/>
      <c r="R3" s="189"/>
      <c r="S3" s="189"/>
      <c r="T3" s="189"/>
      <c r="U3" s="189"/>
      <c r="V3" s="429"/>
      <c r="W3" s="73"/>
      <c r="X3" s="430"/>
      <c r="Y3" s="430"/>
      <c r="Z3" s="430"/>
      <c r="AB3" s="430"/>
      <c r="AC3" s="430"/>
      <c r="AD3" s="430"/>
      <c r="AE3" s="430"/>
      <c r="AF3" s="430"/>
      <c r="AG3" s="117"/>
    </row>
    <row r="4" spans="1:33" ht="14.5">
      <c r="B4" s="448"/>
      <c r="C4" s="190"/>
      <c r="D4" s="191"/>
      <c r="E4" s="439"/>
      <c r="F4" s="439"/>
      <c r="G4" s="439"/>
      <c r="H4" s="439"/>
      <c r="I4" s="439"/>
      <c r="J4" s="439"/>
      <c r="K4" s="439"/>
      <c r="L4" s="439"/>
      <c r="M4" s="439"/>
      <c r="N4" s="439"/>
      <c r="O4" s="439"/>
      <c r="P4" s="43"/>
      <c r="Q4" s="439"/>
      <c r="R4" s="439"/>
      <c r="S4" s="439"/>
      <c r="T4" s="439"/>
      <c r="U4" s="43"/>
      <c r="V4" s="42"/>
      <c r="W4" s="193"/>
      <c r="X4" s="43"/>
      <c r="Y4" s="43"/>
      <c r="Z4" s="43"/>
      <c r="AA4" s="43"/>
      <c r="AB4" s="43"/>
      <c r="AC4" s="43"/>
      <c r="AD4" s="43"/>
      <c r="AE4" s="43"/>
      <c r="AF4" s="43"/>
      <c r="AG4" s="185"/>
    </row>
    <row r="5" spans="1:33" ht="14.5">
      <c r="C5" s="32"/>
      <c r="H5" s="419"/>
      <c r="W5" s="488"/>
    </row>
    <row r="6" spans="1:33" ht="15" thickBot="1">
      <c r="B6" s="44"/>
      <c r="C6" s="45"/>
      <c r="D6" s="423"/>
      <c r="E6" s="423"/>
      <c r="F6" s="423"/>
      <c r="G6" s="423"/>
      <c r="H6" s="423"/>
      <c r="I6" s="423"/>
      <c r="J6" s="423"/>
      <c r="K6" s="423"/>
      <c r="L6" s="423"/>
      <c r="M6" s="423"/>
      <c r="N6" s="423"/>
      <c r="O6" s="423"/>
      <c r="P6" s="423"/>
      <c r="Q6" s="423"/>
      <c r="R6" s="423"/>
      <c r="S6" s="423"/>
      <c r="T6" s="423"/>
      <c r="U6" s="423"/>
      <c r="V6" s="423"/>
      <c r="W6" s="105"/>
      <c r="X6" s="423"/>
      <c r="Y6" s="423"/>
      <c r="Z6" s="423"/>
      <c r="AA6" s="423"/>
      <c r="AB6" s="423"/>
      <c r="AC6" s="423"/>
      <c r="AD6" s="423"/>
      <c r="AE6" s="423"/>
      <c r="AF6" s="423"/>
      <c r="AG6" s="131"/>
    </row>
    <row r="7" spans="1:33" ht="14.5">
      <c r="B7" s="48"/>
      <c r="C7" s="86" t="s">
        <v>722</v>
      </c>
      <c r="D7" s="87"/>
      <c r="E7" s="430"/>
      <c r="F7" s="430"/>
      <c r="G7" s="429"/>
      <c r="H7" s="430"/>
      <c r="I7" s="430"/>
      <c r="J7" s="430"/>
      <c r="K7" s="430"/>
      <c r="L7" s="430"/>
      <c r="M7" s="430"/>
      <c r="N7" s="430"/>
      <c r="O7" s="430"/>
      <c r="P7" s="430"/>
      <c r="Q7" s="430"/>
      <c r="R7" s="430"/>
      <c r="S7" s="430"/>
      <c r="T7" s="430"/>
      <c r="U7" s="430"/>
      <c r="V7" s="429"/>
      <c r="W7" s="124"/>
      <c r="X7" s="430"/>
      <c r="Y7" s="430"/>
      <c r="Z7" s="430"/>
      <c r="AB7" s="430"/>
      <c r="AC7" s="430"/>
      <c r="AD7" s="430"/>
      <c r="AE7" s="430"/>
      <c r="AF7" s="430"/>
      <c r="AG7" s="117"/>
    </row>
    <row r="8" spans="1:33" ht="15" thickBot="1">
      <c r="B8" s="48"/>
      <c r="C8" s="88" t="s">
        <v>159</v>
      </c>
      <c r="D8" s="89"/>
      <c r="E8" s="430"/>
      <c r="F8" s="430"/>
      <c r="G8" s="429"/>
      <c r="H8" s="430"/>
      <c r="I8" s="430"/>
      <c r="J8" s="430"/>
      <c r="K8" s="430"/>
      <c r="L8" s="430"/>
      <c r="M8" s="430"/>
      <c r="N8" s="430"/>
      <c r="O8" s="430"/>
      <c r="P8" s="430"/>
      <c r="Q8" s="430"/>
      <c r="R8" s="430"/>
      <c r="S8" s="430"/>
      <c r="T8" s="430"/>
      <c r="U8" s="430"/>
      <c r="V8" s="429"/>
      <c r="W8" s="124"/>
      <c r="X8" s="430"/>
      <c r="Y8" s="430"/>
      <c r="Z8" s="430"/>
      <c r="AB8" s="430"/>
      <c r="AC8" s="430"/>
      <c r="AD8" s="430"/>
      <c r="AE8" s="430"/>
      <c r="AF8" s="430"/>
      <c r="AG8" s="117"/>
    </row>
    <row r="9" spans="1:33" ht="17.5" thickBot="1">
      <c r="B9" s="48"/>
      <c r="C9" s="430"/>
      <c r="D9" s="430"/>
      <c r="E9" s="430"/>
      <c r="F9" s="430"/>
      <c r="G9" s="429"/>
      <c r="H9" s="430"/>
      <c r="I9" s="430"/>
      <c r="J9" s="430"/>
      <c r="K9" s="430"/>
      <c r="L9" s="430"/>
      <c r="M9" s="430"/>
      <c r="N9" s="430"/>
      <c r="O9" s="430"/>
      <c r="P9" s="430"/>
      <c r="Q9" s="430"/>
      <c r="R9" s="430"/>
      <c r="S9" s="430"/>
      <c r="T9" s="430"/>
      <c r="U9" s="430"/>
      <c r="V9" s="429"/>
      <c r="W9" s="124"/>
      <c r="X9" s="430"/>
      <c r="Y9" s="430"/>
      <c r="Z9" s="430"/>
      <c r="AB9" s="430"/>
      <c r="AC9" s="334" t="s">
        <v>836</v>
      </c>
      <c r="AD9" s="430"/>
      <c r="AE9" s="430"/>
      <c r="AF9" s="430"/>
      <c r="AG9" s="117"/>
    </row>
    <row r="10" spans="1:33" ht="14.25" customHeight="1">
      <c r="B10" s="48"/>
      <c r="C10" s="86" t="s">
        <v>101</v>
      </c>
      <c r="D10" s="95" t="s">
        <v>32</v>
      </c>
      <c r="E10" s="95" t="s">
        <v>102</v>
      </c>
      <c r="F10" s="91" t="s">
        <v>103</v>
      </c>
      <c r="H10" s="602" t="s">
        <v>104</v>
      </c>
      <c r="I10" s="605">
        <v>43646</v>
      </c>
      <c r="J10" s="606"/>
      <c r="L10" s="605">
        <v>44012</v>
      </c>
      <c r="M10" s="606"/>
      <c r="O10" s="594" t="s">
        <v>8</v>
      </c>
      <c r="P10" s="595"/>
      <c r="R10" s="567" t="s">
        <v>132</v>
      </c>
      <c r="S10" s="567" t="s">
        <v>118</v>
      </c>
      <c r="T10" s="567" t="s">
        <v>119</v>
      </c>
      <c r="U10" s="567" t="s">
        <v>120</v>
      </c>
      <c r="V10" s="567" t="s">
        <v>121</v>
      </c>
      <c r="W10" s="567" t="s">
        <v>122</v>
      </c>
      <c r="X10" s="567" t="s">
        <v>123</v>
      </c>
      <c r="Y10" s="567" t="s">
        <v>124</v>
      </c>
      <c r="Z10" s="567" t="s">
        <v>125</v>
      </c>
      <c r="AA10" s="567" t="s">
        <v>835</v>
      </c>
      <c r="AC10" s="576" t="s">
        <v>112</v>
      </c>
      <c r="AD10" s="419"/>
      <c r="AE10" s="570" t="s">
        <v>105</v>
      </c>
      <c r="AF10" s="424"/>
      <c r="AG10" s="573" t="s">
        <v>106</v>
      </c>
    </row>
    <row r="11" spans="1:33" ht="14.25" customHeight="1">
      <c r="B11" s="48"/>
      <c r="C11" s="126" t="s">
        <v>107</v>
      </c>
      <c r="D11" s="94"/>
      <c r="E11" s="94"/>
      <c r="F11" s="92" t="s">
        <v>108</v>
      </c>
      <c r="H11" s="603"/>
      <c r="I11" s="607"/>
      <c r="J11" s="608"/>
      <c r="L11" s="607"/>
      <c r="M11" s="608"/>
      <c r="O11" s="596"/>
      <c r="P11" s="597"/>
      <c r="R11" s="568"/>
      <c r="S11" s="568"/>
      <c r="T11" s="568"/>
      <c r="U11" s="568"/>
      <c r="V11" s="568"/>
      <c r="W11" s="568"/>
      <c r="X11" s="568"/>
      <c r="Y11" s="568"/>
      <c r="Z11" s="568"/>
      <c r="AA11" s="568"/>
      <c r="AC11" s="577"/>
      <c r="AD11" s="419"/>
      <c r="AE11" s="571"/>
      <c r="AF11" s="424"/>
      <c r="AG11" s="574"/>
    </row>
    <row r="12" spans="1:33" ht="15.75" customHeight="1" thickBot="1">
      <c r="B12" s="48"/>
      <c r="C12" s="88"/>
      <c r="D12" s="96"/>
      <c r="E12" s="96"/>
      <c r="F12" s="93"/>
      <c r="H12" s="604"/>
      <c r="I12" s="98"/>
      <c r="J12" s="487" t="s">
        <v>112</v>
      </c>
      <c r="L12" s="98"/>
      <c r="M12" s="487" t="s">
        <v>112</v>
      </c>
      <c r="O12" s="98"/>
      <c r="P12" s="487" t="s">
        <v>112</v>
      </c>
      <c r="R12" s="569"/>
      <c r="S12" s="569"/>
      <c r="T12" s="569"/>
      <c r="U12" s="569"/>
      <c r="V12" s="569"/>
      <c r="W12" s="569"/>
      <c r="X12" s="569"/>
      <c r="Y12" s="569"/>
      <c r="Z12" s="569"/>
      <c r="AA12" s="569"/>
      <c r="AC12" s="578"/>
      <c r="AD12" s="419"/>
      <c r="AE12" s="572"/>
      <c r="AF12" s="425"/>
      <c r="AG12" s="575"/>
    </row>
    <row r="13" spans="1:33" ht="14.5">
      <c r="B13" s="48"/>
      <c r="C13" s="430"/>
      <c r="D13" s="430"/>
      <c r="E13" s="430"/>
      <c r="F13" s="430"/>
      <c r="G13" s="429"/>
      <c r="H13" s="430"/>
      <c r="I13" s="430"/>
      <c r="J13" s="430"/>
      <c r="K13" s="430"/>
      <c r="L13" s="430"/>
      <c r="M13" s="430"/>
      <c r="N13" s="430"/>
      <c r="O13" s="430"/>
      <c r="P13" s="430"/>
      <c r="Q13" s="430"/>
      <c r="R13" s="430"/>
      <c r="S13" s="430"/>
      <c r="T13" s="430"/>
      <c r="U13" s="430"/>
      <c r="V13" s="429"/>
      <c r="W13" s="124"/>
      <c r="X13" s="430"/>
      <c r="Y13" s="430"/>
      <c r="Z13" s="430"/>
      <c r="AB13" s="430"/>
      <c r="AC13" s="430"/>
      <c r="AD13" s="430"/>
      <c r="AE13" s="430"/>
      <c r="AF13" s="430"/>
      <c r="AG13" s="117"/>
    </row>
    <row r="14" spans="1:33" ht="14.5">
      <c r="B14" s="48"/>
      <c r="C14" s="430"/>
      <c r="D14" s="430"/>
      <c r="E14" s="430"/>
      <c r="F14" s="430"/>
      <c r="G14" s="430"/>
      <c r="H14" s="430"/>
      <c r="I14" s="430"/>
      <c r="J14" s="430"/>
      <c r="K14" s="430"/>
      <c r="L14" s="430"/>
      <c r="M14" s="430"/>
      <c r="N14" s="430"/>
      <c r="O14" s="430"/>
      <c r="P14" s="430"/>
      <c r="Q14" s="430"/>
      <c r="R14" s="430"/>
      <c r="S14" s="430"/>
      <c r="T14" s="430"/>
      <c r="U14" s="430"/>
      <c r="V14" s="429"/>
      <c r="W14" s="124"/>
      <c r="X14" s="430"/>
      <c r="Y14" s="430"/>
      <c r="Z14" s="430"/>
      <c r="AB14" s="430"/>
      <c r="AC14" s="430"/>
      <c r="AD14" s="430"/>
      <c r="AE14" s="430"/>
      <c r="AF14" s="430"/>
      <c r="AG14" s="117"/>
    </row>
    <row r="15" spans="1:33" ht="14.5">
      <c r="B15" s="436" t="str">
        <f>IF(C15="","",COUNTIF($C$25:C34,"&lt;&gt;""")-COUNTBLANK($C$25:C34))</f>
        <v/>
      </c>
      <c r="C15" s="427"/>
      <c r="D15" s="416" t="s">
        <v>163</v>
      </c>
      <c r="E15" s="416"/>
      <c r="F15" s="427"/>
      <c r="G15" s="429"/>
      <c r="H15" s="430"/>
      <c r="I15" s="211"/>
      <c r="J15" s="429"/>
      <c r="K15" s="429"/>
      <c r="L15" s="211"/>
      <c r="M15" s="429"/>
      <c r="N15" s="429"/>
      <c r="O15" s="211"/>
      <c r="P15" s="430"/>
      <c r="Q15" s="429"/>
      <c r="R15" s="211"/>
      <c r="S15" s="211"/>
      <c r="T15" s="211"/>
      <c r="U15" s="211"/>
      <c r="V15" s="211"/>
      <c r="W15" s="211"/>
      <c r="X15" s="211"/>
      <c r="Y15" s="211"/>
      <c r="Z15" s="211"/>
      <c r="AA15" s="75"/>
      <c r="AC15" s="430"/>
      <c r="AD15" s="430"/>
      <c r="AE15" s="429"/>
      <c r="AF15" s="429"/>
      <c r="AG15" s="385"/>
    </row>
    <row r="16" spans="1:33" ht="14.5">
      <c r="B16" s="436">
        <f>IF(C16="","",COUNTIF($C16:C$16,"&lt;&gt;""")-COUNTBLANK($C16:C$16))</f>
        <v>1</v>
      </c>
      <c r="C16" s="427" t="s">
        <v>734</v>
      </c>
      <c r="D16" s="427" t="s">
        <v>780</v>
      </c>
      <c r="E16" s="102" t="s">
        <v>128</v>
      </c>
      <c r="F16" s="428" t="s">
        <v>109</v>
      </c>
      <c r="G16" s="429"/>
      <c r="H16" s="442">
        <f>IF(AND(I16&lt;&gt;"",J16&lt;&gt;"",L16&lt;&gt;"",M16&lt;&gt;"",O16&lt;&gt;"",P16&lt;&gt;"",AG16&lt;&gt;"",R16&lt;&gt;"",S16&lt;&gt;"",T16&lt;&gt;"",U16&lt;&gt;"",V16&lt;&gt;"",W16&lt;&gt;"",X16&lt;&gt;"",Y16&lt;&gt;"",Z16&lt;&gt;"",AA16&lt;&gt;"",AC16&lt;&gt;""),0,1)</f>
        <v>1</v>
      </c>
      <c r="I16" s="74"/>
      <c r="J16" s="434"/>
      <c r="K16" s="429"/>
      <c r="L16" s="74"/>
      <c r="M16" s="434"/>
      <c r="N16" s="429"/>
      <c r="O16" s="74"/>
      <c r="P16" s="434"/>
      <c r="Q16" s="429"/>
      <c r="R16" s="74"/>
      <c r="S16" s="74"/>
      <c r="T16" s="74"/>
      <c r="U16" s="74"/>
      <c r="V16" s="74"/>
      <c r="W16" s="74"/>
      <c r="X16" s="74"/>
      <c r="Y16" s="74"/>
      <c r="Z16" s="74"/>
      <c r="AA16" s="74"/>
      <c r="AC16" s="434"/>
      <c r="AD16" s="430"/>
      <c r="AE16" s="489"/>
      <c r="AF16" s="429"/>
      <c r="AG16" s="435"/>
    </row>
    <row r="17" spans="2:33" ht="14.5">
      <c r="B17" s="436">
        <f>IF(C17="","",COUNTIF($C$16:C17,"&lt;&gt;""")-COUNTBLANK($C$16:C17))</f>
        <v>2</v>
      </c>
      <c r="C17" s="427" t="s">
        <v>161</v>
      </c>
      <c r="D17" s="427" t="s">
        <v>559</v>
      </c>
      <c r="E17" s="102" t="s">
        <v>128</v>
      </c>
      <c r="F17" s="428" t="s">
        <v>109</v>
      </c>
      <c r="G17" s="429"/>
      <c r="H17" s="442">
        <f t="shared" ref="H17:H22" si="0">IF(AND(I17&lt;&gt;"",J17&lt;&gt;"",L17&lt;&gt;"",M17&lt;&gt;"",O17&lt;&gt;"",P17&lt;&gt;"",AG17&lt;&gt;"",R17&lt;&gt;"",S17&lt;&gt;"",T17&lt;&gt;"",U17&lt;&gt;"",V17&lt;&gt;"",W17&lt;&gt;"",X17&lt;&gt;"",Y17&lt;&gt;"",Z17&lt;&gt;"",AA17&lt;&gt;"",AC17&lt;&gt;""),0,1)</f>
        <v>1</v>
      </c>
      <c r="I17" s="74"/>
      <c r="J17" s="434"/>
      <c r="K17" s="429"/>
      <c r="L17" s="74"/>
      <c r="M17" s="434"/>
      <c r="N17" s="429"/>
      <c r="O17" s="74"/>
      <c r="P17" s="434"/>
      <c r="Q17" s="429"/>
      <c r="R17" s="74"/>
      <c r="S17" s="74"/>
      <c r="T17" s="74"/>
      <c r="U17" s="74"/>
      <c r="V17" s="74"/>
      <c r="W17" s="74"/>
      <c r="X17" s="74"/>
      <c r="Y17" s="74"/>
      <c r="Z17" s="74"/>
      <c r="AA17" s="74"/>
      <c r="AC17" s="434"/>
      <c r="AD17" s="430"/>
      <c r="AE17" s="489"/>
      <c r="AF17" s="429"/>
      <c r="AG17" s="435"/>
    </row>
    <row r="18" spans="2:33" ht="14.5">
      <c r="B18" s="436">
        <f>IF(C18="","",COUNTIF($C$16:C18,"&lt;&gt;""")-COUNTBLANK($C$16:C18))</f>
        <v>3</v>
      </c>
      <c r="C18" s="427" t="s">
        <v>162</v>
      </c>
      <c r="D18" s="427" t="s">
        <v>779</v>
      </c>
      <c r="E18" s="102" t="s">
        <v>128</v>
      </c>
      <c r="F18" s="428" t="s">
        <v>109</v>
      </c>
      <c r="G18" s="429"/>
      <c r="H18" s="442">
        <f t="shared" si="0"/>
        <v>1</v>
      </c>
      <c r="I18" s="74"/>
      <c r="J18" s="434"/>
      <c r="K18" s="429"/>
      <c r="L18" s="74"/>
      <c r="M18" s="434"/>
      <c r="N18" s="429"/>
      <c r="O18" s="74"/>
      <c r="P18" s="434"/>
      <c r="Q18" s="429"/>
      <c r="R18" s="74"/>
      <c r="S18" s="74"/>
      <c r="T18" s="74"/>
      <c r="U18" s="74"/>
      <c r="V18" s="74"/>
      <c r="W18" s="74"/>
      <c r="X18" s="74"/>
      <c r="Y18" s="74"/>
      <c r="Z18" s="74"/>
      <c r="AA18" s="74"/>
      <c r="AC18" s="434"/>
      <c r="AD18" s="430"/>
      <c r="AE18" s="489"/>
      <c r="AF18" s="429"/>
      <c r="AG18" s="435"/>
    </row>
    <row r="19" spans="2:33" ht="14.5">
      <c r="B19" s="436">
        <f>IF(C19="","",COUNTIF($C$16:C19,"&lt;&gt;""")-COUNTBLANK($C$16:C19))</f>
        <v>4</v>
      </c>
      <c r="C19" s="427" t="s">
        <v>164</v>
      </c>
      <c r="D19" s="427" t="s">
        <v>740</v>
      </c>
      <c r="E19" s="428" t="s">
        <v>128</v>
      </c>
      <c r="F19" s="428" t="s">
        <v>109</v>
      </c>
      <c r="G19" s="429"/>
      <c r="H19" s="442">
        <f t="shared" si="0"/>
        <v>1</v>
      </c>
      <c r="I19" s="78"/>
      <c r="J19" s="434"/>
      <c r="K19" s="429"/>
      <c r="L19" s="78"/>
      <c r="M19" s="434"/>
      <c r="N19" s="429"/>
      <c r="O19" s="78"/>
      <c r="P19" s="434"/>
      <c r="Q19" s="429"/>
      <c r="R19" s="78"/>
      <c r="S19" s="78"/>
      <c r="T19" s="78"/>
      <c r="U19" s="78"/>
      <c r="V19" s="78"/>
      <c r="W19" s="78"/>
      <c r="X19" s="78"/>
      <c r="Y19" s="78"/>
      <c r="Z19" s="78"/>
      <c r="AA19" s="74"/>
      <c r="AC19" s="434"/>
      <c r="AD19" s="430"/>
      <c r="AE19" s="489"/>
      <c r="AF19" s="429"/>
      <c r="AG19" s="435"/>
    </row>
    <row r="20" spans="2:33" ht="14.5">
      <c r="B20" s="436">
        <f>IF(C20="","",COUNTIF($C$16:C20,"&lt;&gt;""")-COUNTBLANK($C$16:C20))</f>
        <v>5</v>
      </c>
      <c r="C20" s="427" t="s">
        <v>165</v>
      </c>
      <c r="D20" s="427" t="s">
        <v>741</v>
      </c>
      <c r="E20" s="428" t="s">
        <v>128</v>
      </c>
      <c r="F20" s="428" t="s">
        <v>109</v>
      </c>
      <c r="G20" s="429"/>
      <c r="H20" s="442">
        <f t="shared" si="0"/>
        <v>1</v>
      </c>
      <c r="I20" s="78"/>
      <c r="J20" s="434"/>
      <c r="K20" s="429"/>
      <c r="L20" s="78"/>
      <c r="M20" s="434"/>
      <c r="N20" s="429"/>
      <c r="O20" s="78"/>
      <c r="P20" s="434"/>
      <c r="Q20" s="429"/>
      <c r="R20" s="78"/>
      <c r="S20" s="78"/>
      <c r="T20" s="78"/>
      <c r="U20" s="78"/>
      <c r="V20" s="78"/>
      <c r="W20" s="78"/>
      <c r="X20" s="78"/>
      <c r="Y20" s="78"/>
      <c r="Z20" s="78"/>
      <c r="AA20" s="74"/>
      <c r="AC20" s="434"/>
      <c r="AD20" s="430"/>
      <c r="AE20" s="489"/>
      <c r="AF20" s="429"/>
      <c r="AG20" s="435"/>
    </row>
    <row r="21" spans="2:33" ht="14.5">
      <c r="B21" s="436">
        <f>IF(C21="","",COUNTIF($C$16:C21,"&lt;&gt;""")-COUNTBLANK($C$16:C21))</f>
        <v>6</v>
      </c>
      <c r="C21" s="427" t="s">
        <v>166</v>
      </c>
      <c r="D21" s="427" t="s">
        <v>733</v>
      </c>
      <c r="E21" s="428" t="s">
        <v>128</v>
      </c>
      <c r="F21" s="428" t="s">
        <v>109</v>
      </c>
      <c r="G21" s="429"/>
      <c r="H21" s="442">
        <f t="shared" si="0"/>
        <v>1</v>
      </c>
      <c r="I21" s="78"/>
      <c r="J21" s="434"/>
      <c r="K21" s="429"/>
      <c r="L21" s="78"/>
      <c r="M21" s="434"/>
      <c r="N21" s="429"/>
      <c r="O21" s="78"/>
      <c r="P21" s="434"/>
      <c r="Q21" s="429"/>
      <c r="R21" s="78"/>
      <c r="S21" s="78"/>
      <c r="T21" s="78"/>
      <c r="U21" s="78"/>
      <c r="V21" s="78"/>
      <c r="W21" s="78"/>
      <c r="X21" s="78"/>
      <c r="Y21" s="78"/>
      <c r="Z21" s="78"/>
      <c r="AA21" s="74"/>
      <c r="AC21" s="434"/>
      <c r="AD21" s="430"/>
      <c r="AE21" s="489"/>
      <c r="AF21" s="429"/>
      <c r="AG21" s="435"/>
    </row>
    <row r="22" spans="2:33" ht="14.5">
      <c r="B22" s="436">
        <f>IF(C22="","",COUNTIF($C$16:C22,"&lt;&gt;""")-COUNTBLANK($C$16:C22))</f>
        <v>7</v>
      </c>
      <c r="C22" s="427" t="s">
        <v>167</v>
      </c>
      <c r="D22" s="427" t="s">
        <v>169</v>
      </c>
      <c r="E22" s="102" t="s">
        <v>128</v>
      </c>
      <c r="F22" s="428" t="s">
        <v>114</v>
      </c>
      <c r="G22" s="429"/>
      <c r="H22" s="442">
        <f t="shared" si="0"/>
        <v>1</v>
      </c>
      <c r="I22" s="339">
        <f>SUM(I16:I21)</f>
        <v>0</v>
      </c>
      <c r="J22" s="434"/>
      <c r="K22" s="429"/>
      <c r="L22" s="339">
        <f>SUM(L16:L21)</f>
        <v>0</v>
      </c>
      <c r="M22" s="434"/>
      <c r="N22" s="429"/>
      <c r="O22" s="339">
        <f>SUM(O16:O21)</f>
        <v>0</v>
      </c>
      <c r="P22" s="434"/>
      <c r="Q22" s="429"/>
      <c r="R22" s="339">
        <f t="shared" ref="R22:Z22" si="1">SUM(R16:R21)</f>
        <v>0</v>
      </c>
      <c r="S22" s="339">
        <f t="shared" si="1"/>
        <v>0</v>
      </c>
      <c r="T22" s="339">
        <f t="shared" si="1"/>
        <v>0</v>
      </c>
      <c r="U22" s="339">
        <f t="shared" si="1"/>
        <v>0</v>
      </c>
      <c r="V22" s="339">
        <f t="shared" si="1"/>
        <v>0</v>
      </c>
      <c r="W22" s="339">
        <f>SUM(W16:W21)</f>
        <v>0</v>
      </c>
      <c r="X22" s="339">
        <f t="shared" si="1"/>
        <v>0</v>
      </c>
      <c r="Y22" s="339">
        <f t="shared" si="1"/>
        <v>0</v>
      </c>
      <c r="Z22" s="339">
        <f t="shared" si="1"/>
        <v>0</v>
      </c>
      <c r="AA22" s="528">
        <f>SUM(AA16:AA21)</f>
        <v>0</v>
      </c>
      <c r="AC22" s="434"/>
      <c r="AD22" s="430"/>
      <c r="AE22" s="489"/>
      <c r="AF22" s="429"/>
      <c r="AG22" s="435"/>
    </row>
    <row r="23" spans="2:33" ht="15.65" customHeight="1">
      <c r="B23" s="436" t="str">
        <f>IF(C23="","",COUNTIF($C$16:C23,"&lt;&gt;""")-COUNTBLANK($C$16:C23))</f>
        <v/>
      </c>
      <c r="C23" s="430"/>
      <c r="D23" s="430"/>
      <c r="E23" s="430"/>
      <c r="F23" s="430"/>
      <c r="G23" s="430"/>
      <c r="H23" s="430"/>
      <c r="I23" s="210"/>
      <c r="J23" s="430"/>
      <c r="K23" s="429"/>
      <c r="L23" s="210"/>
      <c r="M23" s="430"/>
      <c r="N23" s="429"/>
      <c r="O23" s="210"/>
      <c r="P23" s="430"/>
      <c r="Q23" s="429"/>
      <c r="R23" s="210"/>
      <c r="S23" s="210"/>
      <c r="T23" s="210"/>
      <c r="U23" s="210"/>
      <c r="V23" s="210"/>
      <c r="W23" s="210"/>
      <c r="X23" s="210"/>
      <c r="Y23" s="210"/>
      <c r="Z23" s="210"/>
      <c r="AA23" s="76"/>
      <c r="AC23" s="430"/>
      <c r="AD23" s="430"/>
      <c r="AE23" s="430"/>
      <c r="AF23" s="430"/>
      <c r="AG23" s="117"/>
    </row>
    <row r="24" spans="2:33" ht="14.4" customHeight="1">
      <c r="B24" s="48" t="str">
        <f>IF(C24="","",COUNTIF($C$16:C24,"&lt;&gt;""")-COUNTBLANK($C$16:C24))</f>
        <v/>
      </c>
      <c r="C24" s="427"/>
      <c r="D24" s="416" t="s">
        <v>732</v>
      </c>
      <c r="E24" s="416"/>
      <c r="F24" s="427"/>
      <c r="G24" s="430"/>
      <c r="H24" s="418"/>
      <c r="I24" s="429"/>
      <c r="J24" s="429"/>
      <c r="K24" s="429"/>
      <c r="L24" s="429"/>
      <c r="M24" s="429"/>
      <c r="N24" s="429"/>
      <c r="O24" s="429"/>
      <c r="P24" s="430"/>
      <c r="Q24" s="429"/>
      <c r="R24" s="429"/>
      <c r="S24" s="429"/>
      <c r="T24" s="429"/>
      <c r="U24" s="430"/>
      <c r="V24" s="429"/>
      <c r="W24" s="124"/>
      <c r="X24" s="430"/>
      <c r="Y24" s="430"/>
      <c r="Z24" s="90"/>
      <c r="AA24" s="90"/>
      <c r="AC24" s="430"/>
      <c r="AD24" s="430"/>
      <c r="AE24" s="429"/>
      <c r="AF24" s="429"/>
      <c r="AG24" s="385"/>
    </row>
    <row r="25" spans="2:33" ht="14.5">
      <c r="B25" s="436">
        <f>IF(C25="","",COUNTIF($C$16:C25,"&lt;&gt;""")-COUNTBLANK($C$16:C25))</f>
        <v>8</v>
      </c>
      <c r="C25" s="555" t="s">
        <v>744</v>
      </c>
      <c r="D25" s="555" t="s">
        <v>718</v>
      </c>
      <c r="E25" s="433" t="s">
        <v>128</v>
      </c>
      <c r="F25" s="428" t="s">
        <v>109</v>
      </c>
      <c r="G25" s="429"/>
      <c r="H25" s="442">
        <f t="shared" ref="H25:H33" si="2">IF(AND(I25&lt;&gt;"",J25&lt;&gt;"",L25&lt;&gt;"",M25&lt;&gt;"",O25&lt;&gt;"",P25&lt;&gt;"",AG25&lt;&gt;"",R25&lt;&gt;"",S25&lt;&gt;"",T25&lt;&gt;"",U25&lt;&gt;"",V25&lt;&gt;"",W25&lt;&gt;"",X25&lt;&gt;"",Y25&lt;&gt;"",Z25&lt;&gt;"",AA25&lt;&gt;"",AC25&lt;&gt;""),0,1)</f>
        <v>1</v>
      </c>
      <c r="I25" s="74"/>
      <c r="J25" s="434"/>
      <c r="K25" s="429"/>
      <c r="L25" s="74"/>
      <c r="M25" s="434"/>
      <c r="N25" s="429"/>
      <c r="O25" s="74"/>
      <c r="P25" s="434"/>
      <c r="Q25" s="429"/>
      <c r="R25" s="74"/>
      <c r="S25" s="74"/>
      <c r="T25" s="74"/>
      <c r="U25" s="74"/>
      <c r="V25" s="74"/>
      <c r="W25" s="74"/>
      <c r="X25" s="74"/>
      <c r="Y25" s="74"/>
      <c r="Z25" s="74"/>
      <c r="AA25" s="74"/>
      <c r="AC25" s="434"/>
      <c r="AD25" s="430"/>
      <c r="AE25" s="489"/>
      <c r="AF25" s="429"/>
      <c r="AG25" s="435"/>
    </row>
    <row r="26" spans="2:33" ht="14.5">
      <c r="B26" s="436">
        <f>IF(C26="","",COUNTIF($C$16:C26,"&lt;&gt;""")-COUNTBLANK($C$16:C26))</f>
        <v>9</v>
      </c>
      <c r="C26" s="555" t="s">
        <v>745</v>
      </c>
      <c r="D26" s="555" t="s">
        <v>776</v>
      </c>
      <c r="E26" s="433" t="s">
        <v>128</v>
      </c>
      <c r="F26" s="428" t="s">
        <v>109</v>
      </c>
      <c r="G26" s="429"/>
      <c r="H26" s="442">
        <f t="shared" si="2"/>
        <v>1</v>
      </c>
      <c r="I26" s="74"/>
      <c r="J26" s="434"/>
      <c r="K26" s="429"/>
      <c r="L26" s="74"/>
      <c r="M26" s="434"/>
      <c r="N26" s="429"/>
      <c r="O26" s="74"/>
      <c r="P26" s="434"/>
      <c r="Q26" s="429"/>
      <c r="R26" s="74"/>
      <c r="S26" s="74"/>
      <c r="T26" s="74"/>
      <c r="U26" s="74"/>
      <c r="V26" s="74"/>
      <c r="W26" s="74"/>
      <c r="X26" s="74"/>
      <c r="Y26" s="74"/>
      <c r="Z26" s="74"/>
      <c r="AA26" s="74"/>
      <c r="AC26" s="434"/>
      <c r="AD26" s="430"/>
      <c r="AE26" s="489"/>
      <c r="AF26" s="429"/>
      <c r="AG26" s="435"/>
    </row>
    <row r="27" spans="2:33" ht="14.5">
      <c r="B27" s="436">
        <f>IF(C27="","",COUNTIF($C$16:C27,"&lt;&gt;""")-COUNTBLANK($C$16:C27))</f>
        <v>10</v>
      </c>
      <c r="C27" s="555" t="s">
        <v>746</v>
      </c>
      <c r="D27" s="555" t="s">
        <v>777</v>
      </c>
      <c r="E27" s="433" t="s">
        <v>128</v>
      </c>
      <c r="F27" s="428" t="s">
        <v>109</v>
      </c>
      <c r="G27" s="429"/>
      <c r="H27" s="442">
        <f t="shared" si="2"/>
        <v>1</v>
      </c>
      <c r="I27" s="74"/>
      <c r="J27" s="434"/>
      <c r="K27" s="429"/>
      <c r="L27" s="74"/>
      <c r="M27" s="434"/>
      <c r="N27" s="429"/>
      <c r="O27" s="74"/>
      <c r="P27" s="434"/>
      <c r="Q27" s="429"/>
      <c r="R27" s="74"/>
      <c r="S27" s="74"/>
      <c r="T27" s="74"/>
      <c r="U27" s="74"/>
      <c r="V27" s="74"/>
      <c r="W27" s="74"/>
      <c r="X27" s="74"/>
      <c r="Y27" s="74"/>
      <c r="Z27" s="74"/>
      <c r="AA27" s="74"/>
      <c r="AC27" s="434"/>
      <c r="AD27" s="430"/>
      <c r="AE27" s="489"/>
      <c r="AF27" s="429"/>
      <c r="AG27" s="435"/>
    </row>
    <row r="28" spans="2:33" ht="14.5">
      <c r="B28" s="436">
        <f>IF(C28="","",COUNTIF($C$16:C28,"&lt;&gt;""")-COUNTBLANK($C$16:C28))</f>
        <v>11</v>
      </c>
      <c r="C28" s="427" t="s">
        <v>747</v>
      </c>
      <c r="D28" s="427" t="s">
        <v>778</v>
      </c>
      <c r="E28" s="433" t="s">
        <v>128</v>
      </c>
      <c r="F28" s="428" t="s">
        <v>109</v>
      </c>
      <c r="G28" s="429"/>
      <c r="H28" s="442">
        <f t="shared" si="2"/>
        <v>1</v>
      </c>
      <c r="I28" s="74"/>
      <c r="J28" s="434"/>
      <c r="K28" s="429"/>
      <c r="L28" s="74"/>
      <c r="M28" s="434"/>
      <c r="N28" s="429"/>
      <c r="O28" s="74"/>
      <c r="P28" s="434"/>
      <c r="Q28" s="429"/>
      <c r="R28" s="74"/>
      <c r="S28" s="74"/>
      <c r="T28" s="74"/>
      <c r="U28" s="74"/>
      <c r="V28" s="74"/>
      <c r="W28" s="74"/>
      <c r="X28" s="74"/>
      <c r="Y28" s="74"/>
      <c r="Z28" s="74"/>
      <c r="AA28" s="74"/>
      <c r="AC28" s="434"/>
      <c r="AD28" s="430"/>
      <c r="AE28" s="489"/>
      <c r="AF28" s="429"/>
      <c r="AG28" s="435"/>
    </row>
    <row r="29" spans="2:33" ht="14.5">
      <c r="B29" s="436">
        <f>IF(C29="","",COUNTIF($C$16:C29,"&lt;&gt;""")-COUNTBLANK($C$16:C29))</f>
        <v>12</v>
      </c>
      <c r="C29" s="427" t="s">
        <v>748</v>
      </c>
      <c r="D29" s="427" t="s">
        <v>781</v>
      </c>
      <c r="E29" s="433" t="s">
        <v>160</v>
      </c>
      <c r="F29" s="428" t="s">
        <v>109</v>
      </c>
      <c r="G29" s="429"/>
      <c r="H29" s="442">
        <f t="shared" si="2"/>
        <v>1</v>
      </c>
      <c r="I29" s="74"/>
      <c r="J29" s="434"/>
      <c r="K29" s="429"/>
      <c r="L29" s="74"/>
      <c r="M29" s="434"/>
      <c r="N29" s="429"/>
      <c r="O29" s="74"/>
      <c r="P29" s="434"/>
      <c r="Q29" s="429"/>
      <c r="R29" s="74"/>
      <c r="S29" s="74"/>
      <c r="T29" s="74"/>
      <c r="U29" s="74"/>
      <c r="V29" s="74"/>
      <c r="W29" s="74"/>
      <c r="X29" s="74"/>
      <c r="Y29" s="74"/>
      <c r="Z29" s="74"/>
      <c r="AA29" s="74"/>
      <c r="AC29" s="434"/>
      <c r="AD29" s="430"/>
      <c r="AE29" s="489"/>
      <c r="AF29" s="429"/>
      <c r="AG29" s="435"/>
    </row>
    <row r="30" spans="2:33" ht="14.5">
      <c r="B30" s="436">
        <f>IF(C30="","",COUNTIF($C$16:C30,"&lt;&gt;""")-COUNTBLANK($C$16:C30))</f>
        <v>13</v>
      </c>
      <c r="C30" s="427" t="s">
        <v>170</v>
      </c>
      <c r="D30" s="427" t="s">
        <v>735</v>
      </c>
      <c r="E30" s="433" t="s">
        <v>128</v>
      </c>
      <c r="F30" s="428" t="s">
        <v>109</v>
      </c>
      <c r="G30" s="429"/>
      <c r="H30" s="442">
        <f t="shared" si="2"/>
        <v>1</v>
      </c>
      <c r="I30" s="74"/>
      <c r="J30" s="434"/>
      <c r="K30" s="429"/>
      <c r="L30" s="74"/>
      <c r="M30" s="434"/>
      <c r="N30" s="429"/>
      <c r="O30" s="74"/>
      <c r="P30" s="434"/>
      <c r="Q30" s="429"/>
      <c r="R30" s="74"/>
      <c r="S30" s="74"/>
      <c r="T30" s="74"/>
      <c r="U30" s="74"/>
      <c r="V30" s="74"/>
      <c r="W30" s="74"/>
      <c r="X30" s="74"/>
      <c r="Y30" s="74"/>
      <c r="Z30" s="74"/>
      <c r="AA30" s="74"/>
      <c r="AC30" s="434"/>
      <c r="AD30" s="430"/>
      <c r="AE30" s="489"/>
      <c r="AF30" s="429"/>
      <c r="AG30" s="435"/>
    </row>
    <row r="31" spans="2:33" ht="14.5">
      <c r="B31" s="436">
        <f>IF(C31="","",COUNTIF($C$16:C31,"&lt;&gt;""")-COUNTBLANK($C$16:C31))</f>
        <v>14</v>
      </c>
      <c r="C31" s="427" t="s">
        <v>171</v>
      </c>
      <c r="D31" s="427" t="s">
        <v>742</v>
      </c>
      <c r="E31" s="433" t="s">
        <v>128</v>
      </c>
      <c r="F31" s="428" t="s">
        <v>109</v>
      </c>
      <c r="G31" s="429"/>
      <c r="H31" s="442">
        <f t="shared" si="2"/>
        <v>1</v>
      </c>
      <c r="I31" s="78"/>
      <c r="J31" s="434"/>
      <c r="K31" s="429"/>
      <c r="L31" s="78"/>
      <c r="M31" s="434"/>
      <c r="N31" s="429"/>
      <c r="O31" s="78"/>
      <c r="P31" s="434"/>
      <c r="Q31" s="429"/>
      <c r="R31" s="78"/>
      <c r="S31" s="78"/>
      <c r="T31" s="78"/>
      <c r="U31" s="78"/>
      <c r="V31" s="78"/>
      <c r="W31" s="78"/>
      <c r="X31" s="78"/>
      <c r="Y31" s="78"/>
      <c r="Z31" s="78"/>
      <c r="AA31" s="74"/>
      <c r="AC31" s="434"/>
      <c r="AD31" s="430"/>
      <c r="AE31" s="489"/>
      <c r="AF31" s="429"/>
      <c r="AG31" s="435"/>
    </row>
    <row r="32" spans="2:33" ht="14.5">
      <c r="B32" s="436">
        <f>IF(C32="","",COUNTIF($C$16:C32,"&lt;&gt;""")-COUNTBLANK($C$16:C32))</f>
        <v>15</v>
      </c>
      <c r="C32" s="427" t="s">
        <v>172</v>
      </c>
      <c r="D32" s="427" t="s">
        <v>739</v>
      </c>
      <c r="E32" s="433" t="s">
        <v>128</v>
      </c>
      <c r="F32" s="428" t="s">
        <v>109</v>
      </c>
      <c r="G32" s="429"/>
      <c r="H32" s="442">
        <f t="shared" si="2"/>
        <v>1</v>
      </c>
      <c r="I32" s="78"/>
      <c r="J32" s="434"/>
      <c r="K32" s="429"/>
      <c r="L32" s="78"/>
      <c r="M32" s="434"/>
      <c r="N32" s="429"/>
      <c r="O32" s="78"/>
      <c r="P32" s="434"/>
      <c r="Q32" s="429"/>
      <c r="R32" s="78"/>
      <c r="S32" s="78"/>
      <c r="T32" s="78"/>
      <c r="U32" s="78"/>
      <c r="V32" s="78"/>
      <c r="W32" s="78"/>
      <c r="X32" s="78"/>
      <c r="Y32" s="78"/>
      <c r="Z32" s="78"/>
      <c r="AA32" s="74"/>
      <c r="AC32" s="434"/>
      <c r="AD32" s="430"/>
      <c r="AE32" s="489"/>
      <c r="AF32" s="429"/>
      <c r="AG32" s="435"/>
    </row>
    <row r="33" spans="2:33" ht="14.5">
      <c r="B33" s="436">
        <f>IF(C33="","",COUNTIF($C$16:C33,"&lt;&gt;""")-COUNTBLANK($C$16:C33))</f>
        <v>16</v>
      </c>
      <c r="C33" s="427" t="s">
        <v>173</v>
      </c>
      <c r="D33" s="427" t="s">
        <v>782</v>
      </c>
      <c r="E33" s="433" t="s">
        <v>128</v>
      </c>
      <c r="F33" s="428" t="s">
        <v>114</v>
      </c>
      <c r="G33" s="429"/>
      <c r="H33" s="442">
        <f t="shared" si="2"/>
        <v>1</v>
      </c>
      <c r="I33" s="339">
        <f>SUM(I25:I32)</f>
        <v>0</v>
      </c>
      <c r="J33" s="434"/>
      <c r="K33" s="429"/>
      <c r="L33" s="339">
        <f>SUM(L25:L32)</f>
        <v>0</v>
      </c>
      <c r="M33" s="434"/>
      <c r="N33" s="429"/>
      <c r="O33" s="339">
        <f>SUM(O25:O32)</f>
        <v>0</v>
      </c>
      <c r="P33" s="434"/>
      <c r="Q33" s="429"/>
      <c r="R33" s="339">
        <f>SUM(R25:R32)</f>
        <v>0</v>
      </c>
      <c r="S33" s="339">
        <f>SUM(S25:S32)</f>
        <v>0</v>
      </c>
      <c r="T33" s="339">
        <f t="shared" ref="T33:Z33" si="3">SUM(T25:T32)</f>
        <v>0</v>
      </c>
      <c r="U33" s="339">
        <f t="shared" si="3"/>
        <v>0</v>
      </c>
      <c r="V33" s="339">
        <f t="shared" si="3"/>
        <v>0</v>
      </c>
      <c r="W33" s="339">
        <f t="shared" si="3"/>
        <v>0</v>
      </c>
      <c r="X33" s="339">
        <f t="shared" si="3"/>
        <v>0</v>
      </c>
      <c r="Y33" s="339">
        <f t="shared" si="3"/>
        <v>0</v>
      </c>
      <c r="Z33" s="339">
        <f t="shared" si="3"/>
        <v>0</v>
      </c>
      <c r="AA33" s="528">
        <f>SUM(AA25:AA32)</f>
        <v>0</v>
      </c>
      <c r="AC33" s="434"/>
      <c r="AD33" s="430"/>
      <c r="AE33" s="489"/>
      <c r="AF33" s="429"/>
      <c r="AG33" s="435"/>
    </row>
    <row r="34" spans="2:33" ht="14.5">
      <c r="B34" s="436" t="str">
        <f>IF(C34="","",COUNTIF($C$16:C34,"&lt;&gt;""")-COUNTBLANK($C$16:C34))</f>
        <v/>
      </c>
      <c r="C34" s="430"/>
      <c r="D34" s="430"/>
      <c r="E34" s="430"/>
      <c r="F34" s="430"/>
      <c r="G34" s="430"/>
      <c r="H34" s="430"/>
      <c r="I34" s="210"/>
      <c r="J34" s="430"/>
      <c r="K34" s="430"/>
      <c r="L34" s="210"/>
      <c r="M34" s="430"/>
      <c r="N34" s="430"/>
      <c r="O34" s="210"/>
      <c r="P34" s="430"/>
      <c r="Q34" s="430"/>
      <c r="R34" s="210"/>
      <c r="S34" s="210"/>
      <c r="T34" s="210"/>
      <c r="U34" s="210"/>
      <c r="V34" s="210"/>
      <c r="W34" s="210"/>
      <c r="X34" s="210"/>
      <c r="Y34" s="210"/>
      <c r="Z34" s="210"/>
      <c r="AA34" s="76"/>
      <c r="AC34" s="430"/>
      <c r="AD34" s="430"/>
      <c r="AE34" s="430"/>
      <c r="AF34" s="430"/>
      <c r="AG34" s="117"/>
    </row>
    <row r="35" spans="2:33" ht="14.5">
      <c r="B35" s="436">
        <f>IF(C35="","",COUNTIF($C$16:C35,"&lt;&gt;""")-COUNTBLANK($C$16:C35))</f>
        <v>17</v>
      </c>
      <c r="C35" s="427" t="s">
        <v>174</v>
      </c>
      <c r="D35" s="427" t="s">
        <v>783</v>
      </c>
      <c r="E35" s="433" t="s">
        <v>128</v>
      </c>
      <c r="F35" s="428" t="s">
        <v>114</v>
      </c>
      <c r="G35" s="429"/>
      <c r="H35" s="442">
        <f>IF(AND(I35&lt;&gt;"",J35&lt;&gt;"",L35&lt;&gt;"",M35&lt;&gt;"",O35&lt;&gt;"",P35&lt;&gt;"",AG35&lt;&gt;"",R35&lt;&gt;"",S35&lt;&gt;"",T35&lt;&gt;"",U35&lt;&gt;"",V35&lt;&gt;"",W35&lt;&gt;"",X35&lt;&gt;"",Y35&lt;&gt;"",Z35&lt;&gt;"",AA35&lt;&gt;"",AC35&lt;&gt;""),0,1)</f>
        <v>1</v>
      </c>
      <c r="I35" s="339">
        <f>I33+I22</f>
        <v>0</v>
      </c>
      <c r="J35" s="434"/>
      <c r="K35" s="429"/>
      <c r="L35" s="339">
        <f>L33+L22</f>
        <v>0</v>
      </c>
      <c r="M35" s="434"/>
      <c r="N35" s="429"/>
      <c r="O35" s="339">
        <f>O33+O22</f>
        <v>0</v>
      </c>
      <c r="P35" s="434"/>
      <c r="Q35" s="429"/>
      <c r="R35" s="339">
        <f t="shared" ref="R35:Z35" si="4">R33+R22</f>
        <v>0</v>
      </c>
      <c r="S35" s="339">
        <f>S33+S22</f>
        <v>0</v>
      </c>
      <c r="T35" s="339">
        <f t="shared" si="4"/>
        <v>0</v>
      </c>
      <c r="U35" s="339">
        <f t="shared" si="4"/>
        <v>0</v>
      </c>
      <c r="V35" s="339">
        <f t="shared" si="4"/>
        <v>0</v>
      </c>
      <c r="W35" s="339">
        <f t="shared" si="4"/>
        <v>0</v>
      </c>
      <c r="X35" s="339">
        <f t="shared" si="4"/>
        <v>0</v>
      </c>
      <c r="Y35" s="339">
        <f t="shared" si="4"/>
        <v>0</v>
      </c>
      <c r="Z35" s="339">
        <f t="shared" si="4"/>
        <v>0</v>
      </c>
      <c r="AA35" s="528">
        <f>AA33+AA22</f>
        <v>0</v>
      </c>
      <c r="AC35" s="434"/>
      <c r="AD35" s="430"/>
      <c r="AE35" s="489"/>
      <c r="AF35" s="429"/>
      <c r="AG35" s="435"/>
    </row>
    <row r="36" spans="2:33" ht="14.5">
      <c r="B36" s="436" t="str">
        <f>IF(C36="","",COUNTIF($C$16:C36,"&lt;&gt;""")-COUNTBLANK($C$16:C36))</f>
        <v/>
      </c>
      <c r="C36" s="430"/>
      <c r="D36" s="430"/>
      <c r="E36" s="430"/>
      <c r="F36" s="430"/>
      <c r="G36" s="430"/>
      <c r="H36" s="430"/>
      <c r="I36" s="210"/>
      <c r="J36" s="430"/>
      <c r="K36" s="430"/>
      <c r="L36" s="210"/>
      <c r="M36" s="430"/>
      <c r="N36" s="430"/>
      <c r="O36" s="210"/>
      <c r="P36" s="430"/>
      <c r="Q36" s="430"/>
      <c r="R36" s="210"/>
      <c r="S36" s="210"/>
      <c r="T36" s="210"/>
      <c r="U36" s="210"/>
      <c r="V36" s="210"/>
      <c r="W36" s="210"/>
      <c r="X36" s="210"/>
      <c r="Y36" s="210"/>
      <c r="Z36" s="210"/>
      <c r="AA36" s="76"/>
      <c r="AC36" s="430"/>
      <c r="AD36" s="430"/>
      <c r="AE36" s="430"/>
      <c r="AF36" s="430"/>
      <c r="AG36" s="117"/>
    </row>
    <row r="37" spans="2:33" ht="14.5">
      <c r="B37" s="436" t="str">
        <f>IF(C37="","",COUNTIF($C$16:C37,"&lt;&gt;""")-COUNTBLANK($C$16:C37))</f>
        <v/>
      </c>
      <c r="C37" s="427"/>
      <c r="D37" s="416" t="s">
        <v>736</v>
      </c>
      <c r="E37" s="416"/>
      <c r="F37" s="427"/>
      <c r="G37" s="429"/>
      <c r="H37" s="430"/>
      <c r="I37" s="211"/>
      <c r="J37" s="429"/>
      <c r="K37" s="429"/>
      <c r="L37" s="211"/>
      <c r="M37" s="429"/>
      <c r="N37" s="429"/>
      <c r="O37" s="211"/>
      <c r="P37" s="430"/>
      <c r="Q37" s="429"/>
      <c r="R37" s="211"/>
      <c r="S37" s="211"/>
      <c r="T37" s="211"/>
      <c r="U37" s="211"/>
      <c r="V37" s="211"/>
      <c r="W37" s="211"/>
      <c r="X37" s="211"/>
      <c r="Y37" s="211"/>
      <c r="Z37" s="211"/>
      <c r="AA37" s="75"/>
      <c r="AC37" s="430"/>
      <c r="AD37" s="430"/>
      <c r="AE37" s="429"/>
      <c r="AF37" s="429"/>
      <c r="AG37" s="385"/>
    </row>
    <row r="38" spans="2:33" ht="14.5">
      <c r="B38" s="436">
        <f>IF(C38="","",COUNTIF($C$16:C38,"&lt;&gt;""")-COUNTBLANK($C$16:C38))</f>
        <v>18</v>
      </c>
      <c r="C38" s="427" t="s">
        <v>175</v>
      </c>
      <c r="D38" s="427" t="s">
        <v>738</v>
      </c>
      <c r="E38" s="102" t="s">
        <v>128</v>
      </c>
      <c r="F38" s="428" t="s">
        <v>109</v>
      </c>
      <c r="G38" s="429"/>
      <c r="H38" s="442">
        <f t="shared" ref="H38:H43" si="5">IF(AND(I38&lt;&gt;"",J38&lt;&gt;"",L38&lt;&gt;"",M38&lt;&gt;"",O38&lt;&gt;"",P38&lt;&gt;"",AG38&lt;&gt;"",R38&lt;&gt;"",S38&lt;&gt;"",T38&lt;&gt;"",U38&lt;&gt;"",V38&lt;&gt;"",W38&lt;&gt;"",X38&lt;&gt;"",Y38&lt;&gt;"",Z38&lt;&gt;"",AA38&lt;&gt;"",AC38&lt;&gt;""),0,1)</f>
        <v>1</v>
      </c>
      <c r="I38" s="74"/>
      <c r="J38" s="434"/>
      <c r="K38" s="429"/>
      <c r="L38" s="74"/>
      <c r="M38" s="434"/>
      <c r="N38" s="429"/>
      <c r="O38" s="74"/>
      <c r="P38" s="434"/>
      <c r="Q38" s="429"/>
      <c r="R38" s="74"/>
      <c r="S38" s="74"/>
      <c r="T38" s="74"/>
      <c r="U38" s="74"/>
      <c r="V38" s="74"/>
      <c r="W38" s="74"/>
      <c r="X38" s="74"/>
      <c r="Y38" s="74"/>
      <c r="Z38" s="74"/>
      <c r="AA38" s="74"/>
      <c r="AC38" s="434"/>
      <c r="AD38" s="430"/>
      <c r="AE38" s="489"/>
      <c r="AF38" s="429"/>
      <c r="AG38" s="435"/>
    </row>
    <row r="39" spans="2:33" ht="14.5">
      <c r="B39" s="436">
        <f>IF(C39="","",COUNTIF($C$16:C39,"&lt;&gt;""")-COUNTBLANK($C$16:C39))</f>
        <v>19</v>
      </c>
      <c r="C39" s="427" t="s">
        <v>176</v>
      </c>
      <c r="D39" s="427" t="s">
        <v>546</v>
      </c>
      <c r="E39" s="428" t="s">
        <v>128</v>
      </c>
      <c r="F39" s="428" t="s">
        <v>109</v>
      </c>
      <c r="G39" s="429"/>
      <c r="H39" s="442">
        <f t="shared" si="5"/>
        <v>1</v>
      </c>
      <c r="I39" s="74"/>
      <c r="J39" s="434"/>
      <c r="K39" s="429"/>
      <c r="L39" s="74"/>
      <c r="M39" s="434"/>
      <c r="N39" s="429"/>
      <c r="O39" s="74"/>
      <c r="P39" s="434"/>
      <c r="Q39" s="429"/>
      <c r="R39" s="74"/>
      <c r="S39" s="74"/>
      <c r="T39" s="74"/>
      <c r="U39" s="74"/>
      <c r="V39" s="74"/>
      <c r="W39" s="74"/>
      <c r="X39" s="74"/>
      <c r="Y39" s="74"/>
      <c r="Z39" s="74"/>
      <c r="AA39" s="74"/>
      <c r="AC39" s="434"/>
      <c r="AD39" s="430"/>
      <c r="AE39" s="489"/>
      <c r="AF39" s="429"/>
      <c r="AG39" s="435"/>
    </row>
    <row r="40" spans="2:33" ht="14.5">
      <c r="B40" s="436">
        <f>IF(C40="","",COUNTIF($C$16:C40,"&lt;&gt;""")-COUNTBLANK($C$16:C40))</f>
        <v>20</v>
      </c>
      <c r="C40" s="427" t="s">
        <v>178</v>
      </c>
      <c r="D40" s="427" t="s">
        <v>743</v>
      </c>
      <c r="E40" s="428" t="s">
        <v>128</v>
      </c>
      <c r="F40" s="428" t="s">
        <v>109</v>
      </c>
      <c r="G40" s="429"/>
      <c r="H40" s="442">
        <f t="shared" si="5"/>
        <v>1</v>
      </c>
      <c r="I40" s="74"/>
      <c r="J40" s="434"/>
      <c r="K40" s="429"/>
      <c r="L40" s="74"/>
      <c r="M40" s="434"/>
      <c r="N40" s="429"/>
      <c r="O40" s="74"/>
      <c r="P40" s="434"/>
      <c r="Q40" s="429"/>
      <c r="R40" s="74"/>
      <c r="S40" s="74"/>
      <c r="T40" s="74"/>
      <c r="U40" s="74"/>
      <c r="V40" s="74"/>
      <c r="W40" s="74"/>
      <c r="X40" s="74"/>
      <c r="Y40" s="74"/>
      <c r="Z40" s="74"/>
      <c r="AA40" s="74"/>
      <c r="AC40" s="434"/>
      <c r="AD40" s="430"/>
      <c r="AE40" s="489"/>
      <c r="AF40" s="429"/>
      <c r="AG40" s="435"/>
    </row>
    <row r="41" spans="2:33" ht="14.5">
      <c r="B41" s="436">
        <f>IF(C41="","",COUNTIF($C$16:C41,"&lt;&gt;""")-COUNTBLANK($C$16:C41))</f>
        <v>21</v>
      </c>
      <c r="C41" s="427" t="s">
        <v>179</v>
      </c>
      <c r="D41" s="427" t="s">
        <v>790</v>
      </c>
      <c r="E41" s="428" t="s">
        <v>128</v>
      </c>
      <c r="F41" s="428" t="s">
        <v>109</v>
      </c>
      <c r="G41" s="429"/>
      <c r="H41" s="442">
        <f t="shared" si="5"/>
        <v>1</v>
      </c>
      <c r="I41" s="78"/>
      <c r="J41" s="434"/>
      <c r="K41" s="429"/>
      <c r="L41" s="78"/>
      <c r="M41" s="434"/>
      <c r="N41" s="429"/>
      <c r="O41" s="78"/>
      <c r="P41" s="434"/>
      <c r="Q41" s="429"/>
      <c r="R41" s="78"/>
      <c r="S41" s="78"/>
      <c r="T41" s="78"/>
      <c r="U41" s="78"/>
      <c r="V41" s="78"/>
      <c r="W41" s="78"/>
      <c r="X41" s="78"/>
      <c r="Y41" s="78"/>
      <c r="Z41" s="78"/>
      <c r="AA41" s="74"/>
      <c r="AC41" s="434"/>
      <c r="AD41" s="430"/>
      <c r="AE41" s="489"/>
      <c r="AF41" s="429"/>
      <c r="AG41" s="435"/>
    </row>
    <row r="42" spans="2:33" ht="14.5">
      <c r="B42" s="436">
        <f>IF(C42="","",COUNTIF($C$16:C42,"&lt;&gt;""")-COUNTBLANK($C$16:C42))</f>
        <v>22</v>
      </c>
      <c r="C42" s="555" t="s">
        <v>180</v>
      </c>
      <c r="D42" s="555" t="s">
        <v>791</v>
      </c>
      <c r="E42" s="428" t="s">
        <v>128</v>
      </c>
      <c r="F42" s="428" t="s">
        <v>109</v>
      </c>
      <c r="G42" s="429"/>
      <c r="H42" s="442">
        <f t="shared" si="5"/>
        <v>1</v>
      </c>
      <c r="I42" s="78"/>
      <c r="J42" s="434"/>
      <c r="K42" s="429"/>
      <c r="L42" s="78"/>
      <c r="M42" s="434"/>
      <c r="N42" s="429"/>
      <c r="O42" s="78"/>
      <c r="P42" s="434"/>
      <c r="Q42" s="429"/>
      <c r="R42" s="78"/>
      <c r="S42" s="78"/>
      <c r="T42" s="78"/>
      <c r="U42" s="78"/>
      <c r="V42" s="78"/>
      <c r="W42" s="78"/>
      <c r="X42" s="78"/>
      <c r="Y42" s="78"/>
      <c r="Z42" s="78"/>
      <c r="AA42" s="74"/>
      <c r="AC42" s="434"/>
      <c r="AD42" s="430"/>
      <c r="AE42" s="489"/>
      <c r="AF42" s="429"/>
      <c r="AG42" s="435"/>
    </row>
    <row r="43" spans="2:33" ht="14.5">
      <c r="B43" s="436">
        <f>IF(C43="","",COUNTIF($C$16:C43,"&lt;&gt;""")-COUNTBLANK($C$16:C43))</f>
        <v>23</v>
      </c>
      <c r="C43" s="427" t="s">
        <v>749</v>
      </c>
      <c r="D43" s="427" t="s">
        <v>792</v>
      </c>
      <c r="E43" s="102" t="s">
        <v>128</v>
      </c>
      <c r="F43" s="428" t="s">
        <v>114</v>
      </c>
      <c r="G43" s="429"/>
      <c r="H43" s="442">
        <f t="shared" si="5"/>
        <v>1</v>
      </c>
      <c r="I43" s="339">
        <f>SUM(I38:I42)</f>
        <v>0</v>
      </c>
      <c r="J43" s="434"/>
      <c r="K43" s="429"/>
      <c r="L43" s="339">
        <f>SUM(L38:L42)</f>
        <v>0</v>
      </c>
      <c r="M43" s="434"/>
      <c r="N43" s="429"/>
      <c r="O43" s="339">
        <f>SUM(O38:O42)</f>
        <v>0</v>
      </c>
      <c r="P43" s="434"/>
      <c r="Q43" s="429"/>
      <c r="R43" s="339">
        <f t="shared" ref="R43:Z43" si="6">SUM(R38:R42)</f>
        <v>0</v>
      </c>
      <c r="S43" s="339">
        <f>SUM(S38:S42)</f>
        <v>0</v>
      </c>
      <c r="T43" s="339">
        <f t="shared" si="6"/>
        <v>0</v>
      </c>
      <c r="U43" s="339">
        <f t="shared" si="6"/>
        <v>0</v>
      </c>
      <c r="V43" s="339">
        <f t="shared" si="6"/>
        <v>0</v>
      </c>
      <c r="W43" s="339">
        <f t="shared" si="6"/>
        <v>0</v>
      </c>
      <c r="X43" s="339">
        <f t="shared" si="6"/>
        <v>0</v>
      </c>
      <c r="Y43" s="339">
        <f t="shared" si="6"/>
        <v>0</v>
      </c>
      <c r="Z43" s="339">
        <f t="shared" si="6"/>
        <v>0</v>
      </c>
      <c r="AA43" s="528">
        <f>SUM(AA38:AA42)</f>
        <v>0</v>
      </c>
      <c r="AC43" s="434"/>
      <c r="AD43" s="430"/>
      <c r="AE43" s="489"/>
      <c r="AF43" s="429"/>
      <c r="AG43" s="435"/>
    </row>
    <row r="44" spans="2:33" ht="14.5">
      <c r="B44" s="436" t="str">
        <f>IF(C44="","",COUNTIF($C$16:C44,"&lt;&gt;""")-COUNTBLANK($C$16:C44))</f>
        <v/>
      </c>
      <c r="C44" s="429"/>
      <c r="D44" s="429"/>
      <c r="E44" s="429"/>
      <c r="F44" s="429"/>
      <c r="G44" s="429"/>
      <c r="H44" s="430"/>
      <c r="I44" s="211"/>
      <c r="J44" s="430"/>
      <c r="K44" s="429"/>
      <c r="L44" s="211"/>
      <c r="M44" s="430"/>
      <c r="N44" s="429"/>
      <c r="O44" s="211"/>
      <c r="P44" s="430"/>
      <c r="Q44" s="429"/>
      <c r="R44" s="211"/>
      <c r="S44" s="211"/>
      <c r="T44" s="211"/>
      <c r="U44" s="211"/>
      <c r="V44" s="211"/>
      <c r="W44" s="211"/>
      <c r="X44" s="211"/>
      <c r="Y44" s="211"/>
      <c r="Z44" s="211"/>
      <c r="AA44" s="75"/>
      <c r="AC44" s="430"/>
      <c r="AD44" s="430"/>
      <c r="AE44" s="429"/>
      <c r="AF44" s="429"/>
      <c r="AG44" s="385"/>
    </row>
    <row r="45" spans="2:33" ht="14.5">
      <c r="B45" s="436" t="str">
        <f>IF(C45="","",COUNTIF($C$16:C45,"&lt;&gt;""")-COUNTBLANK($C$16:C45))</f>
        <v/>
      </c>
      <c r="C45" s="427"/>
      <c r="D45" s="416" t="s">
        <v>737</v>
      </c>
      <c r="E45" s="416"/>
      <c r="F45" s="427"/>
      <c r="G45" s="429"/>
      <c r="H45" s="430"/>
      <c r="I45" s="211"/>
      <c r="J45" s="429"/>
      <c r="K45" s="429"/>
      <c r="L45" s="211"/>
      <c r="M45" s="429"/>
      <c r="N45" s="429"/>
      <c r="O45" s="211"/>
      <c r="P45" s="430"/>
      <c r="Q45" s="429"/>
      <c r="R45" s="211"/>
      <c r="S45" s="211"/>
      <c r="T45" s="211"/>
      <c r="U45" s="211"/>
      <c r="V45" s="211"/>
      <c r="W45" s="211"/>
      <c r="X45" s="211"/>
      <c r="Y45" s="211"/>
      <c r="Z45" s="211"/>
      <c r="AA45" s="75"/>
      <c r="AC45" s="430"/>
      <c r="AD45" s="430"/>
      <c r="AE45" s="429"/>
      <c r="AF45" s="429"/>
      <c r="AG45" s="385"/>
    </row>
    <row r="46" spans="2:33" ht="14.5">
      <c r="B46" s="436">
        <f>IF(C46="","",COUNTIF($C$16:C46,"&lt;&gt;""")-COUNTBLANK($C$16:C46))</f>
        <v>24</v>
      </c>
      <c r="C46" s="427" t="s">
        <v>750</v>
      </c>
      <c r="D46" s="427" t="s">
        <v>756</v>
      </c>
      <c r="E46" s="428" t="s">
        <v>128</v>
      </c>
      <c r="F46" s="428" t="s">
        <v>109</v>
      </c>
      <c r="G46" s="429"/>
      <c r="H46" s="442">
        <f t="shared" ref="H46:H49" si="7">IF(AND(I46&lt;&gt;"",J46&lt;&gt;"",L46&lt;&gt;"",M46&lt;&gt;"",O46&lt;&gt;"",P46&lt;&gt;"",AG46&lt;&gt;"",R46&lt;&gt;"",S46&lt;&gt;"",T46&lt;&gt;"",U46&lt;&gt;"",V46&lt;&gt;"",W46&lt;&gt;"",X46&lt;&gt;"",Y46&lt;&gt;"",Z46&lt;&gt;"",AA46&lt;&gt;"",AC46&lt;&gt;""),0,1)</f>
        <v>1</v>
      </c>
      <c r="I46" s="74"/>
      <c r="J46" s="434"/>
      <c r="K46" s="429"/>
      <c r="L46" s="74"/>
      <c r="M46" s="434"/>
      <c r="N46" s="429"/>
      <c r="O46" s="74"/>
      <c r="P46" s="434"/>
      <c r="Q46" s="429"/>
      <c r="R46" s="74"/>
      <c r="S46" s="74"/>
      <c r="T46" s="74"/>
      <c r="U46" s="74"/>
      <c r="V46" s="74"/>
      <c r="W46" s="74"/>
      <c r="X46" s="74"/>
      <c r="Y46" s="74"/>
      <c r="Z46" s="74"/>
      <c r="AA46" s="74"/>
      <c r="AC46" s="434"/>
      <c r="AD46" s="430"/>
      <c r="AE46" s="489"/>
      <c r="AF46" s="429"/>
      <c r="AG46" s="435"/>
    </row>
    <row r="47" spans="2:33" ht="14.5">
      <c r="B47" s="436">
        <f>IF(C47="","",COUNTIF($C$16:C47,"&lt;&gt;""")-COUNTBLANK($C$16:C47))</f>
        <v>25</v>
      </c>
      <c r="C47" s="427" t="s">
        <v>751</v>
      </c>
      <c r="D47" s="427" t="s">
        <v>793</v>
      </c>
      <c r="E47" s="428" t="s">
        <v>128</v>
      </c>
      <c r="F47" s="428" t="s">
        <v>109</v>
      </c>
      <c r="G47" s="429"/>
      <c r="H47" s="442">
        <f t="shared" si="7"/>
        <v>1</v>
      </c>
      <c r="I47" s="74"/>
      <c r="J47" s="434"/>
      <c r="K47" s="429"/>
      <c r="L47" s="74"/>
      <c r="M47" s="434"/>
      <c r="N47" s="429"/>
      <c r="O47" s="74"/>
      <c r="P47" s="434"/>
      <c r="Q47" s="429"/>
      <c r="R47" s="74"/>
      <c r="S47" s="74"/>
      <c r="T47" s="74"/>
      <c r="U47" s="74"/>
      <c r="V47" s="74"/>
      <c r="W47" s="74"/>
      <c r="X47" s="74"/>
      <c r="Y47" s="74"/>
      <c r="Z47" s="74"/>
      <c r="AA47" s="74"/>
      <c r="AC47" s="434"/>
      <c r="AD47" s="430"/>
      <c r="AE47" s="489"/>
      <c r="AF47" s="429"/>
      <c r="AG47" s="435"/>
    </row>
    <row r="48" spans="2:33" ht="14.5">
      <c r="B48" s="436">
        <f>IF(C48="","",COUNTIF($C$16:C48,"&lt;&gt;""")-COUNTBLANK($C$16:C48))</f>
        <v>26</v>
      </c>
      <c r="C48" s="427" t="s">
        <v>752</v>
      </c>
      <c r="D48" s="427" t="s">
        <v>757</v>
      </c>
      <c r="E48" s="102" t="s">
        <v>128</v>
      </c>
      <c r="F48" s="428" t="s">
        <v>109</v>
      </c>
      <c r="G48" s="429"/>
      <c r="H48" s="442">
        <f t="shared" si="7"/>
        <v>1</v>
      </c>
      <c r="I48" s="74"/>
      <c r="J48" s="434"/>
      <c r="K48" s="429"/>
      <c r="L48" s="74"/>
      <c r="M48" s="434"/>
      <c r="N48" s="429"/>
      <c r="O48" s="74"/>
      <c r="P48" s="434"/>
      <c r="Q48" s="429"/>
      <c r="R48" s="74"/>
      <c r="S48" s="74"/>
      <c r="T48" s="74"/>
      <c r="U48" s="74"/>
      <c r="V48" s="74"/>
      <c r="W48" s="74"/>
      <c r="X48" s="74"/>
      <c r="Y48" s="74"/>
      <c r="Z48" s="74"/>
      <c r="AA48" s="74"/>
      <c r="AC48" s="434"/>
      <c r="AD48" s="430"/>
      <c r="AE48" s="489"/>
      <c r="AF48" s="429"/>
      <c r="AG48" s="435"/>
    </row>
    <row r="49" spans="1:33" ht="14.5">
      <c r="B49" s="436">
        <f>IF(C49="","",COUNTIF($C$16:C49,"&lt;&gt;""")-COUNTBLANK($C$16:C49))</f>
        <v>27</v>
      </c>
      <c r="C49" s="427" t="s">
        <v>754</v>
      </c>
      <c r="D49" s="427" t="s">
        <v>755</v>
      </c>
      <c r="E49" s="102" t="s">
        <v>128</v>
      </c>
      <c r="F49" s="428" t="s">
        <v>114</v>
      </c>
      <c r="G49" s="429"/>
      <c r="H49" s="442">
        <f t="shared" si="7"/>
        <v>1</v>
      </c>
      <c r="I49" s="339">
        <f>SUM(I46:I48)</f>
        <v>0</v>
      </c>
      <c r="J49" s="434"/>
      <c r="K49" s="429"/>
      <c r="L49" s="339">
        <f>SUM(L46:L48)</f>
        <v>0</v>
      </c>
      <c r="M49" s="434"/>
      <c r="N49" s="429"/>
      <c r="O49" s="339">
        <f>SUM(O46:O48)</f>
        <v>0</v>
      </c>
      <c r="P49" s="434"/>
      <c r="Q49" s="429"/>
      <c r="R49" s="339">
        <f t="shared" ref="R49:Z49" si="8">SUM(R46:R48)</f>
        <v>0</v>
      </c>
      <c r="S49" s="339">
        <f>SUM(S46:S48)</f>
        <v>0</v>
      </c>
      <c r="T49" s="339">
        <f t="shared" si="8"/>
        <v>0</v>
      </c>
      <c r="U49" s="339">
        <f t="shared" si="8"/>
        <v>0</v>
      </c>
      <c r="V49" s="339">
        <f t="shared" si="8"/>
        <v>0</v>
      </c>
      <c r="W49" s="339">
        <f t="shared" si="8"/>
        <v>0</v>
      </c>
      <c r="X49" s="339">
        <f t="shared" si="8"/>
        <v>0</v>
      </c>
      <c r="Y49" s="339">
        <f t="shared" si="8"/>
        <v>0</v>
      </c>
      <c r="Z49" s="339">
        <f t="shared" si="8"/>
        <v>0</v>
      </c>
      <c r="AA49" s="528">
        <f>SUM(AA46:AA48)</f>
        <v>0</v>
      </c>
      <c r="AC49" s="434"/>
      <c r="AD49" s="430"/>
      <c r="AE49" s="491"/>
      <c r="AF49" s="429"/>
      <c r="AG49" s="435"/>
    </row>
    <row r="50" spans="1:33" ht="14.5">
      <c r="B50" s="436" t="str">
        <f>IF(C50="","",COUNTIF($C$16:C50,"&lt;&gt;""")-COUNTBLANK($C$16:C50))</f>
        <v/>
      </c>
      <c r="C50" s="429"/>
      <c r="D50" s="429"/>
      <c r="E50" s="429"/>
      <c r="F50" s="429"/>
      <c r="G50" s="429"/>
      <c r="H50" s="430"/>
      <c r="I50" s="211"/>
      <c r="J50" s="430"/>
      <c r="K50" s="429"/>
      <c r="L50" s="211"/>
      <c r="M50" s="430"/>
      <c r="N50" s="429"/>
      <c r="O50" s="211"/>
      <c r="P50" s="430"/>
      <c r="Q50" s="429"/>
      <c r="R50" s="211"/>
      <c r="S50" s="211"/>
      <c r="T50" s="211"/>
      <c r="U50" s="211"/>
      <c r="V50" s="211"/>
      <c r="W50" s="211"/>
      <c r="X50" s="211"/>
      <c r="Y50" s="211"/>
      <c r="Z50" s="211"/>
      <c r="AA50" s="75"/>
      <c r="AC50" s="430"/>
      <c r="AD50" s="430"/>
      <c r="AE50" s="429"/>
      <c r="AF50" s="429"/>
      <c r="AG50" s="385"/>
    </row>
    <row r="51" spans="1:33" ht="14.5">
      <c r="B51" s="436">
        <f>IF(C51="","",COUNTIF($C$16:C51,"&lt;&gt;""")-COUNTBLANK($C$16:C51))</f>
        <v>28</v>
      </c>
      <c r="C51" s="427" t="s">
        <v>758</v>
      </c>
      <c r="D51" s="427" t="s">
        <v>753</v>
      </c>
      <c r="E51" s="433" t="s">
        <v>128</v>
      </c>
      <c r="F51" s="428" t="s">
        <v>114</v>
      </c>
      <c r="G51" s="429"/>
      <c r="H51" s="442">
        <f>IF(AND(I51&lt;&gt;"",J51&lt;&gt;"",L51&lt;&gt;"",M51&lt;&gt;"",O51&lt;&gt;"",P51&lt;&gt;"",AG51&lt;&gt;"",R51&lt;&gt;"",S51&lt;&gt;"",T51&lt;&gt;"",U51&lt;&gt;"",V51&lt;&gt;"",W51&lt;&gt;"",X51&lt;&gt;"",Y51&lt;&gt;"",Z51&lt;&gt;"",AA51&lt;&gt;"",AC51&lt;&gt;""),0,1)</f>
        <v>1</v>
      </c>
      <c r="I51" s="339">
        <f>I49+I43</f>
        <v>0</v>
      </c>
      <c r="J51" s="434"/>
      <c r="K51" s="429"/>
      <c r="L51" s="339">
        <f>L49+L43</f>
        <v>0</v>
      </c>
      <c r="M51" s="434"/>
      <c r="N51" s="429"/>
      <c r="O51" s="339">
        <f>O49+O43</f>
        <v>0</v>
      </c>
      <c r="P51" s="434"/>
      <c r="Q51" s="429"/>
      <c r="R51" s="339">
        <f t="shared" ref="R51:Z51" si="9">R49+R43</f>
        <v>0</v>
      </c>
      <c r="S51" s="339">
        <f>S49+S43</f>
        <v>0</v>
      </c>
      <c r="T51" s="339">
        <f t="shared" si="9"/>
        <v>0</v>
      </c>
      <c r="U51" s="339">
        <f t="shared" si="9"/>
        <v>0</v>
      </c>
      <c r="V51" s="339">
        <f t="shared" si="9"/>
        <v>0</v>
      </c>
      <c r="W51" s="339">
        <f t="shared" si="9"/>
        <v>0</v>
      </c>
      <c r="X51" s="339">
        <f t="shared" si="9"/>
        <v>0</v>
      </c>
      <c r="Y51" s="339">
        <f t="shared" si="9"/>
        <v>0</v>
      </c>
      <c r="Z51" s="339">
        <f t="shared" si="9"/>
        <v>0</v>
      </c>
      <c r="AA51" s="528">
        <f>AA49+AA43</f>
        <v>0</v>
      </c>
      <c r="AC51" s="434"/>
      <c r="AD51" s="430"/>
      <c r="AE51" s="491"/>
      <c r="AF51" s="429"/>
      <c r="AG51" s="435"/>
    </row>
    <row r="52" spans="1:33" ht="14.5">
      <c r="B52" s="436" t="str">
        <f>IF(C52="","",COUNTIF($C$16:C52,"&lt;&gt;""")-COUNTBLANK($C$16:C52))</f>
        <v/>
      </c>
      <c r="C52" s="429"/>
      <c r="D52" s="429"/>
      <c r="E52" s="429"/>
      <c r="F52" s="429"/>
      <c r="G52" s="429"/>
      <c r="H52" s="430"/>
      <c r="I52" s="211"/>
      <c r="J52" s="430"/>
      <c r="K52" s="429"/>
      <c r="L52" s="211"/>
      <c r="M52" s="430"/>
      <c r="N52" s="429"/>
      <c r="O52" s="211"/>
      <c r="P52" s="430"/>
      <c r="Q52" s="429"/>
      <c r="R52" s="211"/>
      <c r="S52" s="211"/>
      <c r="T52" s="211"/>
      <c r="U52" s="211"/>
      <c r="V52" s="211"/>
      <c r="W52" s="211"/>
      <c r="X52" s="211"/>
      <c r="Y52" s="211"/>
      <c r="Z52" s="211"/>
      <c r="AA52" s="75"/>
      <c r="AC52" s="430"/>
      <c r="AD52" s="430"/>
      <c r="AE52" s="429"/>
      <c r="AF52" s="429"/>
      <c r="AG52" s="385"/>
    </row>
    <row r="53" spans="1:33" ht="14.5">
      <c r="B53" s="436">
        <f>IF(C53="","",COUNTIF($C$16:C53,"&lt;&gt;""")-COUNTBLANK($C$16:C53))</f>
        <v>29</v>
      </c>
      <c r="C53" s="427" t="s">
        <v>760</v>
      </c>
      <c r="D53" s="427" t="s">
        <v>759</v>
      </c>
      <c r="E53" s="433" t="s">
        <v>128</v>
      </c>
      <c r="F53" s="428" t="s">
        <v>114</v>
      </c>
      <c r="G53" s="429"/>
      <c r="H53" s="442">
        <f>IF(AND(I53&lt;&gt;"",J53&lt;&gt;"",L53&lt;&gt;"",M53&lt;&gt;"",O53&lt;&gt;"",P53&lt;&gt;"",AG53&lt;&gt;"",R53&lt;&gt;"",S53&lt;&gt;"",T53&lt;&gt;"",U53&lt;&gt;"",V53&lt;&gt;"",W53&lt;&gt;"",X53&lt;&gt;"",Y53&lt;&gt;"",Z53&lt;&gt;"",AA53&lt;&gt;"",AC53&lt;&gt;""),0,1)</f>
        <v>1</v>
      </c>
      <c r="I53" s="339">
        <f>I35-I51</f>
        <v>0</v>
      </c>
      <c r="J53" s="434"/>
      <c r="K53" s="429"/>
      <c r="L53" s="339">
        <f>L35-L51</f>
        <v>0</v>
      </c>
      <c r="M53" s="434"/>
      <c r="N53" s="429"/>
      <c r="O53" s="339">
        <f>O35-O51</f>
        <v>0</v>
      </c>
      <c r="P53" s="434"/>
      <c r="Q53" s="429"/>
      <c r="R53" s="339">
        <f t="shared" ref="R53:Z53" si="10">R35-R51</f>
        <v>0</v>
      </c>
      <c r="S53" s="339">
        <f>S35-S51</f>
        <v>0</v>
      </c>
      <c r="T53" s="339">
        <f t="shared" si="10"/>
        <v>0</v>
      </c>
      <c r="U53" s="339">
        <f t="shared" si="10"/>
        <v>0</v>
      </c>
      <c r="V53" s="339">
        <f t="shared" si="10"/>
        <v>0</v>
      </c>
      <c r="W53" s="339">
        <f t="shared" si="10"/>
        <v>0</v>
      </c>
      <c r="X53" s="339">
        <f t="shared" si="10"/>
        <v>0</v>
      </c>
      <c r="Y53" s="339">
        <f t="shared" si="10"/>
        <v>0</v>
      </c>
      <c r="Z53" s="339">
        <f t="shared" si="10"/>
        <v>0</v>
      </c>
      <c r="AA53" s="528">
        <f>AA35-AA51</f>
        <v>0</v>
      </c>
      <c r="AC53" s="434"/>
      <c r="AD53" s="430"/>
      <c r="AE53" s="491"/>
      <c r="AF53" s="429"/>
      <c r="AG53" s="435"/>
    </row>
    <row r="54" spans="1:33" ht="14.5">
      <c r="B54" s="436" t="str">
        <f>IF(C54="","",COUNTIF($C$16:C54,"&lt;&gt;""")-COUNTBLANK($C$16:C54))</f>
        <v/>
      </c>
      <c r="C54" s="429"/>
      <c r="D54" s="429"/>
      <c r="E54" s="429"/>
      <c r="F54" s="429"/>
      <c r="G54" s="429"/>
      <c r="H54" s="430"/>
      <c r="I54" s="211"/>
      <c r="J54" s="430"/>
      <c r="K54" s="429"/>
      <c r="L54" s="211"/>
      <c r="M54" s="430"/>
      <c r="N54" s="429"/>
      <c r="O54" s="211"/>
      <c r="P54" s="430"/>
      <c r="Q54" s="429"/>
      <c r="R54" s="211"/>
      <c r="S54" s="211"/>
      <c r="T54" s="211"/>
      <c r="U54" s="211"/>
      <c r="V54" s="211"/>
      <c r="W54" s="211"/>
      <c r="X54" s="211"/>
      <c r="Y54" s="211"/>
      <c r="Z54" s="211"/>
      <c r="AA54" s="75"/>
      <c r="AC54" s="430"/>
      <c r="AD54" s="430"/>
      <c r="AE54" s="429"/>
      <c r="AF54" s="429"/>
      <c r="AG54" s="385"/>
    </row>
    <row r="55" spans="1:33" ht="14.5">
      <c r="B55" s="436" t="str">
        <f>IF(C55="","",COUNTIF($C$16:C55,"&lt;&gt;""")-COUNTBLANK($C$16:C55))</f>
        <v/>
      </c>
      <c r="C55" s="427"/>
      <c r="D55" s="416" t="s">
        <v>177</v>
      </c>
      <c r="E55" s="416"/>
      <c r="F55" s="427"/>
      <c r="G55" s="429"/>
      <c r="H55" s="430"/>
      <c r="I55" s="211"/>
      <c r="J55" s="429"/>
      <c r="K55" s="429"/>
      <c r="L55" s="211"/>
      <c r="M55" s="429"/>
      <c r="N55" s="429"/>
      <c r="O55" s="211"/>
      <c r="P55" s="430"/>
      <c r="Q55" s="429"/>
      <c r="R55" s="211"/>
      <c r="S55" s="211"/>
      <c r="T55" s="211"/>
      <c r="U55" s="211"/>
      <c r="V55" s="211"/>
      <c r="W55" s="211"/>
      <c r="X55" s="211"/>
      <c r="Y55" s="211"/>
      <c r="Z55" s="211"/>
      <c r="AA55" s="75"/>
      <c r="AC55" s="430"/>
      <c r="AD55" s="430"/>
      <c r="AE55" s="429"/>
      <c r="AF55" s="429"/>
      <c r="AG55" s="385"/>
    </row>
    <row r="56" spans="1:33" ht="14.5">
      <c r="B56" s="436">
        <f>IF(C56="","",COUNTIF($C$16:C56,"&lt;&gt;""")-COUNTBLANK($C$16:C56))</f>
        <v>30</v>
      </c>
      <c r="C56" s="427" t="s">
        <v>767</v>
      </c>
      <c r="D56" s="427" t="s">
        <v>764</v>
      </c>
      <c r="E56" s="428" t="s">
        <v>128</v>
      </c>
      <c r="F56" s="428" t="s">
        <v>109</v>
      </c>
      <c r="G56" s="429"/>
      <c r="H56" s="442">
        <f t="shared" ref="H56:H61" si="11">IF(AND(I56&lt;&gt;"",J56&lt;&gt;"",L56&lt;&gt;"",M56&lt;&gt;"",O56&lt;&gt;"",P56&lt;&gt;"",AG56&lt;&gt;"",R56&lt;&gt;"",S56&lt;&gt;"",T56&lt;&gt;"",U56&lt;&gt;"",V56&lt;&gt;"",W56&lt;&gt;"",X56&lt;&gt;"",Y56&lt;&gt;"",Z56&lt;&gt;"",AA56&lt;&gt;"",AC56&lt;&gt;""),0,1)</f>
        <v>1</v>
      </c>
      <c r="I56" s="74"/>
      <c r="J56" s="434"/>
      <c r="K56" s="429"/>
      <c r="L56" s="74"/>
      <c r="M56" s="434"/>
      <c r="N56" s="429"/>
      <c r="O56" s="74"/>
      <c r="P56" s="434"/>
      <c r="Q56" s="429"/>
      <c r="R56" s="74"/>
      <c r="S56" s="74"/>
      <c r="T56" s="74"/>
      <c r="U56" s="74"/>
      <c r="V56" s="74"/>
      <c r="W56" s="74"/>
      <c r="X56" s="74"/>
      <c r="Y56" s="74"/>
      <c r="Z56" s="74"/>
      <c r="AA56" s="74"/>
      <c r="AC56" s="434"/>
      <c r="AD56" s="430"/>
      <c r="AE56" s="489"/>
      <c r="AF56" s="429"/>
      <c r="AG56" s="435"/>
    </row>
    <row r="57" spans="1:33" ht="14.5">
      <c r="B57" s="436">
        <f>IF(C57="","",COUNTIF($C$16:C57,"&lt;&gt;""")-COUNTBLANK($C$16:C57))</f>
        <v>31</v>
      </c>
      <c r="C57" s="427" t="s">
        <v>768</v>
      </c>
      <c r="D57" s="427" t="s">
        <v>765</v>
      </c>
      <c r="E57" s="428" t="s">
        <v>128</v>
      </c>
      <c r="F57" s="428" t="s">
        <v>109</v>
      </c>
      <c r="G57" s="429"/>
      <c r="H57" s="442">
        <f t="shared" si="11"/>
        <v>1</v>
      </c>
      <c r="I57" s="74"/>
      <c r="J57" s="434"/>
      <c r="K57" s="429"/>
      <c r="L57" s="74"/>
      <c r="M57" s="434"/>
      <c r="N57" s="429"/>
      <c r="O57" s="74"/>
      <c r="P57" s="434"/>
      <c r="Q57" s="429"/>
      <c r="R57" s="74"/>
      <c r="S57" s="74"/>
      <c r="T57" s="74"/>
      <c r="U57" s="74"/>
      <c r="V57" s="74"/>
      <c r="W57" s="74"/>
      <c r="X57" s="74"/>
      <c r="Y57" s="74"/>
      <c r="Z57" s="74"/>
      <c r="AA57" s="74"/>
      <c r="AC57" s="434"/>
      <c r="AD57" s="430"/>
      <c r="AE57" s="491"/>
      <c r="AF57" s="429"/>
      <c r="AG57" s="435"/>
    </row>
    <row r="58" spans="1:33" ht="14.5">
      <c r="B58" s="436">
        <f>IF(C58="","",COUNTIF($C$16:C58,"&lt;&gt;""")-COUNTBLANK($C$16:C58))</f>
        <v>32</v>
      </c>
      <c r="C58" s="427" t="s">
        <v>769</v>
      </c>
      <c r="D58" s="427" t="s">
        <v>761</v>
      </c>
      <c r="E58" s="428" t="s">
        <v>128</v>
      </c>
      <c r="F58" s="428" t="s">
        <v>109</v>
      </c>
      <c r="G58" s="429"/>
      <c r="H58" s="442">
        <f t="shared" si="11"/>
        <v>1</v>
      </c>
      <c r="I58" s="74"/>
      <c r="J58" s="434"/>
      <c r="K58" s="429"/>
      <c r="L58" s="74"/>
      <c r="M58" s="434"/>
      <c r="N58" s="429"/>
      <c r="O58" s="74"/>
      <c r="P58" s="434"/>
      <c r="Q58" s="429"/>
      <c r="R58" s="74"/>
      <c r="S58" s="74"/>
      <c r="T58" s="74"/>
      <c r="U58" s="74"/>
      <c r="V58" s="74"/>
      <c r="W58" s="74"/>
      <c r="X58" s="74"/>
      <c r="Y58" s="74"/>
      <c r="Z58" s="74"/>
      <c r="AA58" s="74"/>
      <c r="AC58" s="434"/>
      <c r="AD58" s="430"/>
      <c r="AE58" s="491"/>
      <c r="AF58" s="429"/>
      <c r="AG58" s="435"/>
    </row>
    <row r="59" spans="1:33" ht="14.5">
      <c r="B59" s="436">
        <f>IF(C59="","",COUNTIF($C$16:C59,"&lt;&gt;""")-COUNTBLANK($C$16:C59))</f>
        <v>33</v>
      </c>
      <c r="C59" s="427" t="s">
        <v>770</v>
      </c>
      <c r="D59" s="427" t="s">
        <v>762</v>
      </c>
      <c r="E59" s="428" t="s">
        <v>128</v>
      </c>
      <c r="F59" s="428" t="s">
        <v>109</v>
      </c>
      <c r="G59" s="429"/>
      <c r="H59" s="442">
        <f t="shared" si="11"/>
        <v>1</v>
      </c>
      <c r="I59" s="74"/>
      <c r="J59" s="434"/>
      <c r="K59" s="429"/>
      <c r="L59" s="74"/>
      <c r="M59" s="434"/>
      <c r="N59" s="429"/>
      <c r="O59" s="74"/>
      <c r="P59" s="434"/>
      <c r="Q59" s="429"/>
      <c r="R59" s="74"/>
      <c r="S59" s="74"/>
      <c r="T59" s="74"/>
      <c r="U59" s="74"/>
      <c r="V59" s="74"/>
      <c r="W59" s="74"/>
      <c r="X59" s="74"/>
      <c r="Y59" s="74"/>
      <c r="Z59" s="74"/>
      <c r="AA59" s="74"/>
      <c r="AC59" s="434"/>
      <c r="AD59" s="430"/>
      <c r="AE59" s="491"/>
      <c r="AF59" s="429"/>
      <c r="AG59" s="435"/>
    </row>
    <row r="60" spans="1:33" ht="14.5">
      <c r="B60" s="436">
        <f>IF(C60="","",COUNTIF($C$16:C60,"&lt;&gt;""")-COUNTBLANK($C$16:C60))</f>
        <v>34</v>
      </c>
      <c r="C60" s="427" t="s">
        <v>771</v>
      </c>
      <c r="D60" s="427" t="s">
        <v>763</v>
      </c>
      <c r="E60" s="428" t="s">
        <v>128</v>
      </c>
      <c r="F60" s="428" t="s">
        <v>109</v>
      </c>
      <c r="G60" s="429"/>
      <c r="H60" s="442">
        <f t="shared" si="11"/>
        <v>1</v>
      </c>
      <c r="I60" s="74"/>
      <c r="J60" s="434"/>
      <c r="K60" s="429"/>
      <c r="L60" s="74"/>
      <c r="M60" s="434"/>
      <c r="N60" s="429"/>
      <c r="O60" s="74"/>
      <c r="P60" s="434"/>
      <c r="Q60" s="429"/>
      <c r="R60" s="74"/>
      <c r="S60" s="74"/>
      <c r="T60" s="74"/>
      <c r="U60" s="74"/>
      <c r="V60" s="74"/>
      <c r="W60" s="74"/>
      <c r="X60" s="74"/>
      <c r="Y60" s="74"/>
      <c r="Z60" s="74"/>
      <c r="AA60" s="74"/>
      <c r="AC60" s="434"/>
      <c r="AD60" s="430"/>
      <c r="AE60" s="489"/>
      <c r="AF60" s="429"/>
      <c r="AG60" s="435"/>
    </row>
    <row r="61" spans="1:33" ht="14.5">
      <c r="B61" s="436">
        <f>IF(C61="","",COUNTIF($C$16:C61,"&lt;&gt;""")-COUNTBLANK($C$16:C61))</f>
        <v>35</v>
      </c>
      <c r="C61" s="427" t="s">
        <v>772</v>
      </c>
      <c r="D61" s="427" t="s">
        <v>766</v>
      </c>
      <c r="E61" s="102" t="s">
        <v>128</v>
      </c>
      <c r="F61" s="428" t="s">
        <v>114</v>
      </c>
      <c r="G61" s="429"/>
      <c r="H61" s="442">
        <f t="shared" si="11"/>
        <v>1</v>
      </c>
      <c r="I61" s="339">
        <f>SUM(I56:I60)</f>
        <v>0</v>
      </c>
      <c r="J61" s="434"/>
      <c r="K61" s="429"/>
      <c r="L61" s="339">
        <f>SUM(L56:L60)</f>
        <v>0</v>
      </c>
      <c r="M61" s="434"/>
      <c r="N61" s="429"/>
      <c r="O61" s="339">
        <f>SUM(O56:O60)</f>
        <v>0</v>
      </c>
      <c r="P61" s="434"/>
      <c r="Q61" s="429"/>
      <c r="R61" s="339">
        <f t="shared" ref="R61:Z61" si="12">SUM(R56:R60)</f>
        <v>0</v>
      </c>
      <c r="S61" s="339">
        <f>SUM(S56:S60)</f>
        <v>0</v>
      </c>
      <c r="T61" s="339">
        <f t="shared" si="12"/>
        <v>0</v>
      </c>
      <c r="U61" s="339">
        <f t="shared" si="12"/>
        <v>0</v>
      </c>
      <c r="V61" s="339">
        <f t="shared" si="12"/>
        <v>0</v>
      </c>
      <c r="W61" s="339">
        <f t="shared" si="12"/>
        <v>0</v>
      </c>
      <c r="X61" s="339">
        <f t="shared" si="12"/>
        <v>0</v>
      </c>
      <c r="Y61" s="339">
        <f t="shared" si="12"/>
        <v>0</v>
      </c>
      <c r="Z61" s="339">
        <f t="shared" si="12"/>
        <v>0</v>
      </c>
      <c r="AA61" s="528">
        <f>SUM(AA56:AA60)</f>
        <v>0</v>
      </c>
      <c r="AC61" s="434"/>
      <c r="AD61" s="430"/>
      <c r="AE61" s="489"/>
      <c r="AF61" s="429"/>
      <c r="AG61" s="435"/>
    </row>
    <row r="62" spans="1:33" ht="14.5">
      <c r="A62" s="419"/>
      <c r="B62" s="48"/>
      <c r="C62" s="429"/>
      <c r="D62" s="429"/>
      <c r="E62" s="429"/>
      <c r="F62" s="429"/>
      <c r="G62" s="429"/>
      <c r="H62" s="429"/>
      <c r="I62" s="429"/>
      <c r="J62" s="429"/>
      <c r="K62" s="429"/>
      <c r="L62" s="429"/>
      <c r="M62" s="429"/>
      <c r="N62" s="429"/>
      <c r="O62" s="429"/>
      <c r="P62" s="429"/>
      <c r="Q62" s="429"/>
      <c r="R62" s="429"/>
      <c r="S62" s="429"/>
      <c r="T62" s="429"/>
      <c r="U62" s="429"/>
      <c r="V62" s="429"/>
      <c r="W62" s="212"/>
      <c r="X62" s="430"/>
      <c r="Y62" s="430"/>
      <c r="Z62" s="430"/>
      <c r="AB62" s="430"/>
      <c r="AC62" s="430"/>
      <c r="AD62" s="430"/>
      <c r="AE62" s="430"/>
      <c r="AF62" s="430"/>
      <c r="AG62" s="117"/>
    </row>
    <row r="63" spans="1:33" ht="14.5">
      <c r="B63" s="48"/>
      <c r="C63" s="430"/>
      <c r="D63" s="430"/>
      <c r="E63" s="430"/>
      <c r="F63" s="430"/>
      <c r="G63" s="430"/>
      <c r="H63" s="430"/>
      <c r="I63" s="430"/>
      <c r="J63" s="430"/>
      <c r="K63" s="430"/>
      <c r="L63" s="430"/>
      <c r="M63" s="430"/>
      <c r="N63" s="430"/>
      <c r="O63" s="430"/>
      <c r="P63" s="430"/>
      <c r="Q63" s="430"/>
      <c r="R63" s="430"/>
      <c r="S63" s="430"/>
      <c r="T63" s="430"/>
      <c r="U63" s="429"/>
      <c r="V63" s="429"/>
      <c r="W63" s="212"/>
      <c r="X63" s="430"/>
      <c r="Y63" s="430"/>
      <c r="Z63" s="430"/>
      <c r="AB63" s="430"/>
      <c r="AC63" s="430"/>
      <c r="AD63" s="430"/>
      <c r="AE63" s="430"/>
      <c r="AF63" s="430"/>
      <c r="AG63" s="117"/>
    </row>
    <row r="64" spans="1:33" ht="14.5">
      <c r="B64" s="48"/>
      <c r="C64" s="430"/>
      <c r="D64" s="430"/>
      <c r="E64" s="430"/>
      <c r="F64" s="430"/>
      <c r="G64" s="429"/>
      <c r="H64" s="430"/>
      <c r="I64" s="430"/>
      <c r="J64" s="430"/>
      <c r="K64" s="430"/>
      <c r="L64" s="430"/>
      <c r="M64" s="430"/>
      <c r="N64" s="430"/>
      <c r="O64" s="430"/>
      <c r="P64" s="430"/>
      <c r="Q64" s="430"/>
      <c r="R64" s="430"/>
      <c r="S64" s="430"/>
      <c r="T64" s="430"/>
      <c r="U64" s="429"/>
      <c r="V64" s="429"/>
      <c r="W64" s="196"/>
      <c r="X64" s="430"/>
      <c r="Y64" s="430"/>
      <c r="Z64" s="430"/>
      <c r="AB64" s="430"/>
      <c r="AC64" s="430"/>
      <c r="AD64" s="430"/>
      <c r="AE64" s="430"/>
      <c r="AF64" s="430"/>
      <c r="AG64" s="117"/>
    </row>
    <row r="65" spans="1:33" ht="14.5">
      <c r="B65" s="48"/>
      <c r="C65" s="430" t="s">
        <v>110</v>
      </c>
      <c r="D65" s="430"/>
      <c r="E65" s="430"/>
      <c r="F65" s="430"/>
      <c r="G65" s="429"/>
      <c r="H65" s="430"/>
      <c r="I65" s="430"/>
      <c r="J65" s="430"/>
      <c r="K65" s="430"/>
      <c r="L65" s="430"/>
      <c r="M65" s="430"/>
      <c r="N65" s="430"/>
      <c r="O65" s="430"/>
      <c r="P65" s="430"/>
      <c r="Q65" s="430"/>
      <c r="R65" s="430"/>
      <c r="S65" s="430"/>
      <c r="T65" s="430"/>
      <c r="U65" s="429"/>
      <c r="V65" s="429"/>
      <c r="W65" s="196"/>
      <c r="X65" s="430"/>
      <c r="Y65" s="430"/>
      <c r="Z65" s="430"/>
      <c r="AB65" s="430"/>
      <c r="AC65" s="430"/>
      <c r="AD65" s="430"/>
      <c r="AE65" s="430"/>
      <c r="AF65" s="430"/>
      <c r="AG65" s="117"/>
    </row>
    <row r="66" spans="1:33" ht="14.5">
      <c r="B66" s="48"/>
      <c r="C66" s="579"/>
      <c r="D66" s="580"/>
      <c r="E66" s="580"/>
      <c r="F66" s="581"/>
      <c r="G66" s="429"/>
      <c r="H66" s="430"/>
      <c r="I66" s="430"/>
      <c r="J66" s="430"/>
      <c r="K66" s="430"/>
      <c r="L66" s="430"/>
      <c r="M66" s="430"/>
      <c r="N66" s="430"/>
      <c r="O66" s="430"/>
      <c r="P66" s="430"/>
      <c r="Q66" s="430"/>
      <c r="R66" s="430"/>
      <c r="S66" s="430"/>
      <c r="T66" s="430"/>
      <c r="U66" s="429"/>
      <c r="V66" s="429"/>
      <c r="W66" s="196"/>
      <c r="X66" s="430"/>
      <c r="Y66" s="430"/>
      <c r="Z66" s="430"/>
      <c r="AB66" s="430"/>
      <c r="AC66" s="430"/>
      <c r="AD66" s="430"/>
      <c r="AE66" s="430"/>
      <c r="AF66" s="430"/>
      <c r="AG66" s="117"/>
    </row>
    <row r="67" spans="1:33" ht="14.5">
      <c r="B67" s="48"/>
      <c r="C67" s="582"/>
      <c r="D67" s="601"/>
      <c r="E67" s="601"/>
      <c r="F67" s="584"/>
      <c r="G67" s="429"/>
      <c r="H67" s="430"/>
      <c r="I67" s="430"/>
      <c r="J67" s="430"/>
      <c r="K67" s="430"/>
      <c r="L67" s="430"/>
      <c r="M67" s="430"/>
      <c r="N67" s="430"/>
      <c r="O67" s="430"/>
      <c r="P67" s="430"/>
      <c r="Q67" s="430"/>
      <c r="R67" s="430"/>
      <c r="S67" s="430"/>
      <c r="T67" s="430"/>
      <c r="U67" s="429"/>
      <c r="V67" s="429"/>
      <c r="W67" s="124"/>
      <c r="X67" s="430"/>
      <c r="Y67" s="430"/>
      <c r="Z67" s="430"/>
      <c r="AB67" s="430"/>
      <c r="AC67" s="430"/>
      <c r="AD67" s="430"/>
      <c r="AE67" s="430"/>
      <c r="AF67" s="430"/>
      <c r="AG67" s="117"/>
    </row>
    <row r="68" spans="1:33" ht="14.5">
      <c r="B68" s="48"/>
      <c r="C68" s="582"/>
      <c r="D68" s="601"/>
      <c r="E68" s="601"/>
      <c r="F68" s="584"/>
      <c r="G68" s="429"/>
      <c r="H68" s="430"/>
      <c r="I68" s="430"/>
      <c r="J68" s="430"/>
      <c r="K68" s="430"/>
      <c r="L68" s="430"/>
      <c r="M68" s="430"/>
      <c r="N68" s="430"/>
      <c r="O68" s="430"/>
      <c r="P68" s="430"/>
      <c r="Q68" s="430"/>
      <c r="R68" s="430"/>
      <c r="S68" s="430"/>
      <c r="T68" s="430"/>
      <c r="U68" s="429"/>
      <c r="V68" s="429"/>
      <c r="W68" s="124"/>
      <c r="X68" s="430"/>
      <c r="Y68" s="430"/>
      <c r="Z68" s="430"/>
      <c r="AB68" s="430"/>
      <c r="AC68" s="430"/>
      <c r="AD68" s="430"/>
      <c r="AE68" s="430"/>
      <c r="AF68" s="430"/>
      <c r="AG68" s="117"/>
    </row>
    <row r="69" spans="1:33" ht="14.5">
      <c r="B69" s="48"/>
      <c r="C69" s="582"/>
      <c r="D69" s="601"/>
      <c r="E69" s="601"/>
      <c r="F69" s="584"/>
      <c r="G69" s="429"/>
      <c r="H69" s="430"/>
      <c r="I69" s="430"/>
      <c r="J69" s="430"/>
      <c r="K69" s="430"/>
      <c r="L69" s="430"/>
      <c r="M69" s="430"/>
      <c r="N69" s="430"/>
      <c r="O69" s="430"/>
      <c r="P69" s="430"/>
      <c r="Q69" s="430"/>
      <c r="R69" s="430"/>
      <c r="S69" s="430"/>
      <c r="T69" s="430"/>
      <c r="U69" s="429"/>
      <c r="V69" s="429"/>
      <c r="W69" s="124"/>
      <c r="X69" s="430"/>
      <c r="Y69" s="430"/>
      <c r="Z69" s="430"/>
      <c r="AB69" s="430"/>
      <c r="AC69" s="430"/>
      <c r="AD69" s="430"/>
      <c r="AE69" s="430"/>
      <c r="AF69" s="430"/>
      <c r="AG69" s="117"/>
    </row>
    <row r="70" spans="1:33" ht="14.5">
      <c r="B70" s="48"/>
      <c r="C70" s="585"/>
      <c r="D70" s="586"/>
      <c r="E70" s="586"/>
      <c r="F70" s="587"/>
      <c r="G70" s="429"/>
      <c r="H70" s="430"/>
      <c r="I70" s="430"/>
      <c r="J70" s="430"/>
      <c r="K70" s="430"/>
      <c r="L70" s="430"/>
      <c r="M70" s="430"/>
      <c r="N70" s="430"/>
      <c r="O70" s="430"/>
      <c r="P70" s="430"/>
      <c r="Q70" s="430"/>
      <c r="R70" s="430"/>
      <c r="S70" s="430"/>
      <c r="T70" s="430"/>
      <c r="U70" s="429"/>
      <c r="V70" s="429"/>
      <c r="W70" s="124"/>
      <c r="X70" s="430"/>
      <c r="Y70" s="430"/>
      <c r="Z70" s="430"/>
      <c r="AB70" s="430"/>
      <c r="AC70" s="430"/>
      <c r="AD70" s="430"/>
      <c r="AE70" s="430"/>
      <c r="AF70" s="430"/>
      <c r="AG70" s="117"/>
    </row>
    <row r="71" spans="1:33" ht="14.5">
      <c r="B71" s="48"/>
      <c r="C71" s="430"/>
      <c r="D71" s="430"/>
      <c r="E71" s="430"/>
      <c r="F71" s="430"/>
      <c r="G71" s="429"/>
      <c r="H71" s="430"/>
      <c r="I71" s="430"/>
      <c r="J71" s="430"/>
      <c r="K71" s="430"/>
      <c r="L71" s="430"/>
      <c r="M71" s="430"/>
      <c r="N71" s="430"/>
      <c r="O71" s="430"/>
      <c r="P71" s="430"/>
      <c r="Q71" s="430"/>
      <c r="R71" s="430"/>
      <c r="S71" s="430"/>
      <c r="T71" s="430"/>
      <c r="U71" s="429"/>
      <c r="V71" s="429"/>
      <c r="W71" s="124"/>
      <c r="X71" s="430"/>
      <c r="Y71" s="430"/>
      <c r="Z71" s="430"/>
      <c r="AB71" s="430"/>
      <c r="AC71" s="430"/>
      <c r="AD71" s="430"/>
      <c r="AE71" s="430"/>
      <c r="AF71" s="430"/>
      <c r="AG71" s="117"/>
    </row>
    <row r="72" spans="1:33" ht="14.5">
      <c r="B72" s="48"/>
      <c r="C72" s="430"/>
      <c r="D72" s="197"/>
      <c r="E72" s="197"/>
      <c r="F72" s="197"/>
      <c r="G72" s="429"/>
      <c r="H72" s="430"/>
      <c r="I72" s="430"/>
      <c r="J72" s="430"/>
      <c r="K72" s="430"/>
      <c r="L72" s="430"/>
      <c r="M72" s="430"/>
      <c r="N72" s="430"/>
      <c r="O72" s="430"/>
      <c r="P72" s="430"/>
      <c r="Q72" s="430"/>
      <c r="R72" s="430"/>
      <c r="S72" s="430"/>
      <c r="T72" s="430"/>
      <c r="U72" s="429"/>
      <c r="V72" s="429"/>
      <c r="W72" s="124"/>
      <c r="X72" s="430"/>
      <c r="Y72" s="430"/>
      <c r="Z72" s="430"/>
      <c r="AB72" s="430"/>
      <c r="AC72" s="430"/>
      <c r="AD72" s="430"/>
      <c r="AE72" s="430"/>
      <c r="AF72" s="430"/>
      <c r="AG72" s="117"/>
    </row>
    <row r="73" spans="1:33" ht="14.5">
      <c r="B73" s="202" t="s">
        <v>111</v>
      </c>
      <c r="C73" s="203"/>
      <c r="D73" s="203"/>
      <c r="E73" s="203"/>
      <c r="F73" s="203"/>
      <c r="G73" s="203"/>
      <c r="H73" s="204"/>
      <c r="I73" s="203"/>
      <c r="J73" s="203"/>
      <c r="K73" s="203"/>
      <c r="L73" s="203"/>
      <c r="M73" s="203"/>
      <c r="N73" s="203"/>
      <c r="O73" s="203"/>
      <c r="P73" s="203"/>
      <c r="Q73" s="203"/>
      <c r="R73" s="203"/>
      <c r="S73" s="203"/>
      <c r="T73" s="203"/>
      <c r="U73" s="203"/>
      <c r="V73" s="203"/>
      <c r="W73" s="203"/>
      <c r="X73" s="203"/>
      <c r="Y73" s="203"/>
      <c r="Z73" s="203"/>
      <c r="AA73" s="203"/>
      <c r="AB73" s="203"/>
      <c r="AC73" s="203"/>
      <c r="AD73" s="203"/>
      <c r="AE73" s="203"/>
      <c r="AF73" s="203"/>
      <c r="AG73" s="205"/>
    </row>
    <row r="74" spans="1:33" ht="14.5" hidden="1">
      <c r="A74"/>
      <c r="B74"/>
      <c r="C74"/>
      <c r="D74"/>
      <c r="E74"/>
      <c r="F74"/>
      <c r="G74"/>
      <c r="H74"/>
      <c r="I74"/>
      <c r="J74"/>
      <c r="K74"/>
      <c r="L74"/>
      <c r="M74"/>
      <c r="N74"/>
      <c r="O74"/>
      <c r="P74"/>
      <c r="Q74"/>
      <c r="R74"/>
      <c r="S74"/>
      <c r="T74"/>
      <c r="U74"/>
      <c r="V74"/>
      <c r="W74"/>
      <c r="X74"/>
      <c r="Y74"/>
      <c r="Z74"/>
      <c r="AA74" s="527"/>
      <c r="AB74"/>
      <c r="AC74"/>
      <c r="AD74"/>
      <c r="AE74"/>
      <c r="AF74"/>
      <c r="AG74"/>
    </row>
    <row r="75" spans="1:33" ht="0" hidden="1" customHeight="1">
      <c r="A75"/>
      <c r="B75"/>
      <c r="C75"/>
      <c r="D75"/>
      <c r="E75"/>
      <c r="F75"/>
      <c r="G75"/>
      <c r="H75"/>
      <c r="I75"/>
      <c r="J75"/>
      <c r="K75"/>
      <c r="L75"/>
      <c r="M75"/>
      <c r="N75"/>
      <c r="O75"/>
      <c r="P75"/>
      <c r="Q75"/>
      <c r="R75"/>
      <c r="S75"/>
      <c r="T75"/>
      <c r="U75"/>
      <c r="V75"/>
      <c r="W75"/>
      <c r="X75"/>
      <c r="Y75"/>
      <c r="Z75"/>
      <c r="AA75" s="527"/>
      <c r="AB75"/>
      <c r="AC75"/>
      <c r="AD75"/>
      <c r="AE75"/>
      <c r="AF75"/>
      <c r="AG75"/>
    </row>
    <row r="76" spans="1:33" ht="14.9" hidden="1" customHeight="1">
      <c r="A76"/>
      <c r="B76"/>
      <c r="C76"/>
      <c r="D76"/>
      <c r="E76"/>
      <c r="F76"/>
      <c r="G76"/>
      <c r="H76"/>
      <c r="I76"/>
      <c r="J76"/>
      <c r="K76"/>
      <c r="L76"/>
      <c r="M76"/>
      <c r="N76"/>
      <c r="O76"/>
      <c r="P76"/>
      <c r="Q76"/>
      <c r="R76"/>
      <c r="S76"/>
      <c r="T76"/>
      <c r="U76"/>
      <c r="V76"/>
      <c r="W76"/>
      <c r="X76"/>
      <c r="Y76"/>
      <c r="Z76"/>
      <c r="AA76" s="527"/>
      <c r="AB76"/>
      <c r="AC76"/>
      <c r="AD76"/>
      <c r="AE76"/>
      <c r="AF76"/>
      <c r="AG76"/>
    </row>
    <row r="77" spans="1:33" ht="15" hidden="1" customHeight="1">
      <c r="A77"/>
      <c r="B77"/>
      <c r="C77"/>
      <c r="D77"/>
      <c r="E77"/>
      <c r="F77"/>
      <c r="G77"/>
      <c r="H77"/>
      <c r="I77"/>
      <c r="J77"/>
      <c r="K77"/>
      <c r="L77"/>
      <c r="M77"/>
      <c r="N77"/>
      <c r="O77"/>
      <c r="P77"/>
      <c r="Q77"/>
      <c r="R77"/>
      <c r="S77"/>
      <c r="T77"/>
      <c r="U77"/>
      <c r="V77"/>
      <c r="W77"/>
      <c r="X77"/>
      <c r="Y77"/>
      <c r="Z77"/>
      <c r="AA77" s="527"/>
      <c r="AB77"/>
      <c r="AC77"/>
      <c r="AD77"/>
      <c r="AE77"/>
      <c r="AF77"/>
      <c r="AG77"/>
    </row>
    <row r="78" spans="1:33" ht="15" hidden="1" customHeight="1">
      <c r="A78"/>
      <c r="B78"/>
      <c r="C78"/>
      <c r="D78"/>
      <c r="E78"/>
      <c r="F78"/>
      <c r="G78"/>
      <c r="H78"/>
      <c r="I78"/>
      <c r="J78"/>
      <c r="K78"/>
      <c r="L78"/>
      <c r="M78"/>
      <c r="N78"/>
      <c r="O78"/>
      <c r="P78"/>
      <c r="Q78"/>
      <c r="R78"/>
      <c r="S78"/>
      <c r="T78"/>
      <c r="U78"/>
      <c r="V78"/>
      <c r="W78"/>
      <c r="X78"/>
      <c r="Y78"/>
      <c r="Z78"/>
      <c r="AA78" s="527"/>
      <c r="AB78"/>
      <c r="AC78"/>
      <c r="AD78"/>
      <c r="AE78"/>
      <c r="AF78"/>
      <c r="AG78"/>
    </row>
    <row r="79" spans="1:33" ht="15" hidden="1" customHeight="1">
      <c r="A79"/>
      <c r="B79"/>
      <c r="C79"/>
      <c r="D79"/>
      <c r="E79"/>
      <c r="F79"/>
      <c r="G79"/>
      <c r="H79"/>
      <c r="I79"/>
      <c r="J79"/>
      <c r="K79"/>
      <c r="L79"/>
      <c r="M79"/>
      <c r="N79"/>
      <c r="O79"/>
      <c r="P79"/>
      <c r="Q79"/>
      <c r="R79"/>
      <c r="S79"/>
      <c r="T79"/>
      <c r="U79"/>
      <c r="V79"/>
      <c r="W79"/>
      <c r="X79"/>
      <c r="Y79"/>
      <c r="Z79"/>
      <c r="AA79" s="527"/>
      <c r="AB79"/>
      <c r="AC79"/>
      <c r="AD79"/>
      <c r="AE79"/>
      <c r="AF79"/>
      <c r="AG79"/>
    </row>
    <row r="80" spans="1:33" ht="15" hidden="1" customHeight="1">
      <c r="A80"/>
      <c r="B80"/>
      <c r="C80"/>
      <c r="D80"/>
      <c r="E80"/>
      <c r="F80"/>
      <c r="G80"/>
      <c r="H80"/>
      <c r="I80"/>
      <c r="J80"/>
      <c r="K80"/>
      <c r="L80"/>
      <c r="M80"/>
      <c r="N80"/>
      <c r="O80"/>
      <c r="P80"/>
      <c r="Q80"/>
      <c r="R80"/>
      <c r="S80"/>
      <c r="T80"/>
      <c r="U80"/>
      <c r="V80"/>
      <c r="W80"/>
      <c r="X80"/>
      <c r="Y80"/>
      <c r="Z80"/>
      <c r="AA80" s="527"/>
      <c r="AB80"/>
      <c r="AC80"/>
      <c r="AD80"/>
      <c r="AE80"/>
      <c r="AF80"/>
      <c r="AG80"/>
    </row>
    <row r="81" spans="1:33" ht="15" hidden="1" customHeight="1">
      <c r="A81"/>
      <c r="B81"/>
      <c r="C81"/>
      <c r="D81"/>
      <c r="E81"/>
      <c r="F81"/>
      <c r="G81"/>
      <c r="H81"/>
      <c r="I81"/>
      <c r="J81"/>
      <c r="K81"/>
      <c r="L81"/>
      <c r="M81"/>
      <c r="N81"/>
      <c r="O81"/>
      <c r="P81"/>
      <c r="Q81"/>
      <c r="R81"/>
      <c r="S81"/>
      <c r="T81"/>
      <c r="U81"/>
      <c r="V81"/>
      <c r="W81"/>
      <c r="X81"/>
      <c r="Y81"/>
      <c r="Z81"/>
      <c r="AA81" s="527"/>
      <c r="AB81"/>
      <c r="AC81"/>
      <c r="AD81"/>
      <c r="AE81"/>
      <c r="AF81"/>
      <c r="AG81"/>
    </row>
    <row r="82" spans="1:33" ht="15" hidden="1" customHeight="1">
      <c r="A82"/>
      <c r="B82"/>
      <c r="C82"/>
      <c r="D82"/>
      <c r="E82"/>
      <c r="F82"/>
      <c r="G82"/>
      <c r="H82"/>
      <c r="I82"/>
      <c r="J82"/>
      <c r="K82"/>
      <c r="L82"/>
      <c r="M82"/>
      <c r="N82"/>
      <c r="O82"/>
      <c r="P82"/>
      <c r="Q82"/>
      <c r="R82"/>
      <c r="S82"/>
      <c r="T82"/>
      <c r="U82"/>
      <c r="V82"/>
      <c r="W82"/>
      <c r="X82"/>
      <c r="Y82"/>
      <c r="Z82"/>
      <c r="AA82" s="527"/>
      <c r="AB82"/>
      <c r="AC82"/>
      <c r="AD82"/>
      <c r="AE82"/>
      <c r="AF82"/>
      <c r="AG82"/>
    </row>
    <row r="83" spans="1:33" ht="15" hidden="1" customHeight="1">
      <c r="A83"/>
      <c r="B83"/>
      <c r="C83"/>
      <c r="D83"/>
      <c r="E83"/>
      <c r="F83"/>
      <c r="G83"/>
      <c r="H83"/>
      <c r="I83"/>
      <c r="J83"/>
      <c r="K83"/>
      <c r="L83"/>
      <c r="M83"/>
      <c r="N83"/>
      <c r="O83"/>
      <c r="P83"/>
      <c r="Q83"/>
      <c r="R83"/>
      <c r="S83"/>
      <c r="T83"/>
      <c r="U83"/>
      <c r="V83"/>
      <c r="W83"/>
      <c r="X83"/>
      <c r="Y83"/>
      <c r="Z83"/>
      <c r="AA83" s="527"/>
      <c r="AB83"/>
      <c r="AC83"/>
      <c r="AD83"/>
      <c r="AE83"/>
      <c r="AF83"/>
      <c r="AG83"/>
    </row>
    <row r="84" spans="1:33" ht="15" hidden="1" customHeight="1">
      <c r="A84"/>
      <c r="B84"/>
      <c r="C84"/>
      <c r="D84"/>
      <c r="E84"/>
      <c r="F84"/>
      <c r="G84"/>
      <c r="H84"/>
      <c r="I84"/>
      <c r="J84"/>
      <c r="K84"/>
      <c r="L84"/>
      <c r="M84"/>
      <c r="N84"/>
      <c r="O84"/>
      <c r="P84"/>
      <c r="Q84"/>
      <c r="R84"/>
      <c r="S84"/>
      <c r="T84"/>
      <c r="U84"/>
      <c r="V84"/>
      <c r="W84"/>
      <c r="X84"/>
      <c r="Y84"/>
      <c r="Z84"/>
      <c r="AA84" s="527"/>
      <c r="AB84"/>
      <c r="AC84"/>
      <c r="AD84"/>
      <c r="AE84"/>
      <c r="AF84"/>
      <c r="AG84"/>
    </row>
    <row r="85" spans="1:33" ht="15" hidden="1" customHeight="1">
      <c r="A85"/>
      <c r="B85"/>
      <c r="C85"/>
      <c r="D85"/>
      <c r="E85"/>
      <c r="F85"/>
      <c r="G85"/>
      <c r="H85"/>
      <c r="I85"/>
      <c r="J85"/>
      <c r="K85"/>
      <c r="L85"/>
      <c r="M85"/>
      <c r="N85"/>
      <c r="O85"/>
      <c r="P85"/>
      <c r="Q85"/>
      <c r="R85"/>
      <c r="S85"/>
      <c r="T85"/>
      <c r="U85"/>
      <c r="V85"/>
      <c r="W85"/>
      <c r="X85"/>
      <c r="Y85"/>
      <c r="Z85"/>
      <c r="AA85" s="527"/>
      <c r="AB85"/>
      <c r="AC85"/>
      <c r="AD85"/>
      <c r="AE85"/>
      <c r="AF85"/>
      <c r="AG85"/>
    </row>
    <row r="86" spans="1:33" ht="15" hidden="1" customHeight="1">
      <c r="A86"/>
      <c r="B86"/>
      <c r="C86"/>
      <c r="D86"/>
      <c r="E86"/>
      <c r="F86"/>
      <c r="G86"/>
      <c r="H86"/>
      <c r="I86"/>
      <c r="J86"/>
      <c r="K86"/>
      <c r="L86"/>
      <c r="M86"/>
      <c r="N86"/>
      <c r="O86"/>
      <c r="P86"/>
      <c r="Q86"/>
      <c r="R86"/>
      <c r="S86"/>
      <c r="T86"/>
      <c r="U86"/>
      <c r="V86"/>
      <c r="W86"/>
      <c r="X86"/>
      <c r="Y86"/>
      <c r="Z86"/>
      <c r="AA86" s="527"/>
      <c r="AB86"/>
      <c r="AC86"/>
      <c r="AD86"/>
      <c r="AE86"/>
      <c r="AF86"/>
      <c r="AG86"/>
    </row>
    <row r="87" spans="1:33" ht="15" hidden="1" customHeight="1">
      <c r="A87"/>
      <c r="B87"/>
      <c r="C87"/>
      <c r="D87"/>
      <c r="E87"/>
      <c r="F87"/>
      <c r="G87"/>
      <c r="H87"/>
      <c r="I87"/>
      <c r="J87"/>
      <c r="K87"/>
      <c r="L87"/>
      <c r="M87"/>
      <c r="N87"/>
      <c r="O87"/>
      <c r="P87"/>
      <c r="Q87"/>
      <c r="R87"/>
      <c r="S87"/>
      <c r="T87"/>
      <c r="U87"/>
      <c r="V87"/>
      <c r="W87"/>
      <c r="X87"/>
      <c r="Y87"/>
      <c r="Z87"/>
      <c r="AA87" s="527"/>
      <c r="AB87"/>
      <c r="AC87"/>
      <c r="AD87"/>
      <c r="AE87"/>
      <c r="AF87"/>
      <c r="AG87"/>
    </row>
    <row r="88" spans="1:33" ht="15" hidden="1" customHeight="1">
      <c r="A88"/>
      <c r="B88"/>
      <c r="C88"/>
      <c r="D88"/>
      <c r="E88"/>
      <c r="F88"/>
      <c r="G88"/>
      <c r="H88"/>
      <c r="I88"/>
      <c r="J88"/>
      <c r="K88"/>
      <c r="L88"/>
      <c r="M88"/>
      <c r="N88"/>
      <c r="O88"/>
      <c r="P88"/>
      <c r="Q88"/>
      <c r="R88"/>
      <c r="S88"/>
      <c r="T88"/>
      <c r="U88"/>
      <c r="V88"/>
      <c r="W88"/>
      <c r="X88"/>
      <c r="Y88"/>
      <c r="Z88"/>
      <c r="AA88" s="527"/>
      <c r="AB88"/>
      <c r="AC88"/>
      <c r="AD88"/>
      <c r="AE88"/>
      <c r="AF88"/>
      <c r="AG88"/>
    </row>
    <row r="89" spans="1:33" ht="15" hidden="1" customHeight="1">
      <c r="A89"/>
      <c r="B89"/>
      <c r="C89"/>
      <c r="D89"/>
      <c r="E89"/>
      <c r="F89"/>
      <c r="G89"/>
      <c r="H89"/>
      <c r="I89"/>
      <c r="J89"/>
      <c r="K89"/>
      <c r="L89"/>
      <c r="M89"/>
      <c r="N89"/>
      <c r="O89"/>
      <c r="P89"/>
      <c r="Q89"/>
      <c r="R89"/>
      <c r="S89"/>
      <c r="T89"/>
      <c r="U89"/>
      <c r="V89"/>
      <c r="W89"/>
      <c r="X89"/>
      <c r="Y89"/>
      <c r="Z89"/>
      <c r="AA89" s="527"/>
      <c r="AB89"/>
      <c r="AC89"/>
      <c r="AD89"/>
      <c r="AE89"/>
      <c r="AF89"/>
      <c r="AG89"/>
    </row>
    <row r="90" spans="1:33" ht="15" hidden="1" customHeight="1">
      <c r="A90"/>
      <c r="B90"/>
      <c r="C90"/>
      <c r="D90"/>
      <c r="E90"/>
      <c r="F90"/>
      <c r="G90"/>
      <c r="H90"/>
      <c r="I90"/>
      <c r="J90"/>
      <c r="K90"/>
      <c r="L90"/>
      <c r="M90"/>
      <c r="N90"/>
      <c r="O90"/>
      <c r="P90"/>
      <c r="Q90"/>
      <c r="R90"/>
      <c r="S90"/>
      <c r="T90"/>
      <c r="U90"/>
      <c r="V90"/>
      <c r="W90"/>
      <c r="X90"/>
      <c r="Y90"/>
      <c r="Z90"/>
      <c r="AA90" s="527"/>
      <c r="AB90"/>
      <c r="AC90"/>
      <c r="AD90"/>
      <c r="AE90"/>
      <c r="AF90"/>
      <c r="AG90"/>
    </row>
    <row r="91" spans="1:33" ht="15" hidden="1" customHeight="1">
      <c r="A91"/>
      <c r="B91"/>
      <c r="C91"/>
      <c r="D91"/>
      <c r="E91"/>
      <c r="F91"/>
      <c r="G91"/>
      <c r="H91"/>
      <c r="I91"/>
      <c r="J91"/>
      <c r="K91"/>
      <c r="L91"/>
      <c r="M91"/>
      <c r="N91"/>
      <c r="O91"/>
      <c r="P91"/>
      <c r="Q91"/>
      <c r="R91"/>
      <c r="S91"/>
      <c r="T91"/>
      <c r="U91"/>
      <c r="V91"/>
      <c r="W91"/>
      <c r="X91"/>
      <c r="Y91"/>
      <c r="Z91"/>
      <c r="AA91" s="527"/>
      <c r="AB91"/>
      <c r="AC91"/>
      <c r="AD91"/>
      <c r="AE91"/>
      <c r="AF91"/>
      <c r="AG91"/>
    </row>
    <row r="92" spans="1:33" ht="15" hidden="1" customHeight="1">
      <c r="A92"/>
      <c r="B92"/>
      <c r="C92"/>
      <c r="D92"/>
      <c r="E92"/>
      <c r="F92"/>
      <c r="G92"/>
      <c r="H92"/>
      <c r="I92"/>
      <c r="J92"/>
      <c r="K92"/>
      <c r="L92"/>
      <c r="M92"/>
      <c r="N92"/>
      <c r="O92"/>
      <c r="P92"/>
      <c r="Q92"/>
      <c r="R92"/>
      <c r="S92"/>
      <c r="T92"/>
      <c r="U92"/>
      <c r="V92"/>
      <c r="W92"/>
      <c r="X92"/>
      <c r="Y92"/>
      <c r="Z92"/>
      <c r="AA92" s="527"/>
      <c r="AB92"/>
      <c r="AC92"/>
      <c r="AD92"/>
      <c r="AE92"/>
      <c r="AF92"/>
      <c r="AG92"/>
    </row>
    <row r="93" spans="1:33" ht="15" hidden="1" customHeight="1">
      <c r="A93"/>
      <c r="B93"/>
      <c r="C93"/>
      <c r="D93"/>
      <c r="E93"/>
      <c r="F93"/>
      <c r="G93"/>
      <c r="H93"/>
      <c r="I93"/>
      <c r="J93"/>
      <c r="K93"/>
      <c r="L93"/>
      <c r="M93"/>
      <c r="N93"/>
      <c r="O93"/>
      <c r="P93"/>
      <c r="Q93"/>
      <c r="R93"/>
      <c r="S93"/>
      <c r="T93"/>
      <c r="U93"/>
      <c r="V93"/>
      <c r="W93"/>
      <c r="X93"/>
      <c r="Y93"/>
      <c r="Z93"/>
      <c r="AA93" s="527"/>
      <c r="AB93"/>
      <c r="AC93"/>
      <c r="AD93"/>
      <c r="AE93"/>
      <c r="AF93"/>
      <c r="AG93"/>
    </row>
    <row r="94" spans="1:33" ht="15" hidden="1" customHeight="1">
      <c r="A94"/>
      <c r="B94"/>
      <c r="C94"/>
      <c r="D94"/>
      <c r="E94"/>
      <c r="F94"/>
      <c r="G94"/>
      <c r="H94"/>
      <c r="I94"/>
      <c r="J94"/>
      <c r="K94"/>
      <c r="L94"/>
      <c r="M94"/>
      <c r="N94"/>
      <c r="O94"/>
      <c r="P94"/>
      <c r="Q94"/>
      <c r="R94"/>
      <c r="S94"/>
      <c r="T94"/>
      <c r="U94"/>
      <c r="V94"/>
      <c r="W94"/>
      <c r="X94"/>
      <c r="Y94"/>
      <c r="Z94"/>
      <c r="AA94" s="527"/>
      <c r="AB94"/>
      <c r="AC94"/>
      <c r="AD94"/>
      <c r="AE94"/>
      <c r="AF94"/>
      <c r="AG94"/>
    </row>
    <row r="95" spans="1:33" ht="15" hidden="1" customHeight="1">
      <c r="A95"/>
      <c r="B95"/>
      <c r="C95"/>
      <c r="D95"/>
      <c r="E95"/>
      <c r="F95"/>
      <c r="G95"/>
      <c r="H95"/>
      <c r="I95"/>
      <c r="J95"/>
      <c r="K95"/>
      <c r="L95"/>
      <c r="M95"/>
      <c r="N95"/>
      <c r="O95"/>
      <c r="P95"/>
      <c r="Q95"/>
      <c r="R95"/>
      <c r="S95"/>
      <c r="T95"/>
      <c r="U95"/>
      <c r="V95"/>
      <c r="W95"/>
      <c r="X95"/>
      <c r="Y95"/>
      <c r="Z95"/>
      <c r="AA95" s="527"/>
      <c r="AB95"/>
      <c r="AC95"/>
      <c r="AD95"/>
      <c r="AE95"/>
      <c r="AF95"/>
      <c r="AG95"/>
    </row>
    <row r="96" spans="1:33" ht="15" hidden="1" customHeight="1">
      <c r="A96"/>
      <c r="B96"/>
      <c r="C96"/>
      <c r="D96"/>
      <c r="E96"/>
      <c r="F96"/>
      <c r="G96"/>
      <c r="H96"/>
      <c r="I96"/>
      <c r="J96"/>
      <c r="K96"/>
      <c r="L96"/>
      <c r="M96"/>
      <c r="N96"/>
      <c r="O96"/>
      <c r="P96"/>
      <c r="Q96"/>
      <c r="R96"/>
      <c r="S96"/>
      <c r="T96"/>
      <c r="U96"/>
      <c r="V96"/>
      <c r="W96"/>
      <c r="X96"/>
      <c r="Y96"/>
      <c r="Z96"/>
      <c r="AA96" s="527"/>
      <c r="AB96"/>
      <c r="AC96"/>
      <c r="AD96"/>
      <c r="AE96"/>
      <c r="AF96"/>
      <c r="AG96"/>
    </row>
    <row r="97" spans="1:33" ht="15" hidden="1" customHeight="1">
      <c r="A97"/>
      <c r="B97"/>
      <c r="C97"/>
      <c r="D97"/>
      <c r="E97"/>
      <c r="F97"/>
      <c r="G97"/>
      <c r="H97"/>
      <c r="I97"/>
      <c r="J97"/>
      <c r="K97"/>
      <c r="L97"/>
      <c r="M97"/>
      <c r="N97"/>
      <c r="O97"/>
      <c r="P97"/>
      <c r="Q97"/>
      <c r="R97"/>
      <c r="S97"/>
      <c r="T97"/>
      <c r="U97"/>
      <c r="V97"/>
      <c r="W97"/>
      <c r="X97"/>
      <c r="Y97"/>
      <c r="Z97"/>
      <c r="AA97" s="527"/>
      <c r="AB97"/>
      <c r="AC97"/>
      <c r="AD97"/>
      <c r="AE97"/>
      <c r="AF97"/>
      <c r="AG97"/>
    </row>
    <row r="98" spans="1:33" ht="15" hidden="1" customHeight="1">
      <c r="A98"/>
      <c r="B98"/>
      <c r="C98"/>
      <c r="D98"/>
      <c r="E98"/>
      <c r="F98"/>
      <c r="G98"/>
      <c r="H98"/>
      <c r="I98"/>
      <c r="J98"/>
      <c r="K98"/>
      <c r="L98"/>
      <c r="M98"/>
      <c r="N98"/>
      <c r="O98"/>
      <c r="P98"/>
      <c r="Q98"/>
      <c r="R98"/>
      <c r="S98"/>
      <c r="T98"/>
      <c r="U98"/>
      <c r="V98"/>
      <c r="W98"/>
      <c r="X98"/>
      <c r="Y98"/>
      <c r="Z98"/>
      <c r="AA98" s="527"/>
      <c r="AB98"/>
      <c r="AC98"/>
      <c r="AD98"/>
      <c r="AE98"/>
      <c r="AF98"/>
      <c r="AG98"/>
    </row>
    <row r="99" spans="1:33" ht="15" hidden="1" customHeight="1">
      <c r="A99"/>
      <c r="B99"/>
      <c r="C99"/>
      <c r="D99"/>
      <c r="E99"/>
      <c r="F99"/>
      <c r="G99"/>
      <c r="H99"/>
      <c r="I99"/>
      <c r="J99"/>
      <c r="K99"/>
      <c r="L99"/>
      <c r="M99"/>
      <c r="N99"/>
      <c r="O99"/>
      <c r="P99"/>
      <c r="Q99"/>
      <c r="R99"/>
      <c r="S99"/>
      <c r="T99"/>
      <c r="U99"/>
      <c r="V99"/>
      <c r="W99"/>
      <c r="X99"/>
      <c r="Y99"/>
      <c r="Z99"/>
      <c r="AA99" s="527"/>
      <c r="AB99"/>
      <c r="AC99"/>
      <c r="AD99"/>
      <c r="AE99"/>
      <c r="AF99"/>
      <c r="AG99"/>
    </row>
    <row r="100" spans="1:33" ht="15" hidden="1" customHeight="1">
      <c r="A100"/>
      <c r="B100"/>
      <c r="C100"/>
      <c r="D100"/>
      <c r="E100"/>
      <c r="F100"/>
      <c r="G100"/>
      <c r="H100"/>
      <c r="I100"/>
      <c r="J100"/>
      <c r="K100"/>
      <c r="L100"/>
      <c r="M100"/>
      <c r="N100"/>
      <c r="O100"/>
      <c r="P100"/>
      <c r="Q100"/>
      <c r="R100"/>
      <c r="S100"/>
      <c r="T100"/>
      <c r="U100"/>
      <c r="V100"/>
      <c r="W100"/>
      <c r="X100"/>
      <c r="Y100"/>
      <c r="Z100"/>
      <c r="AA100" s="527"/>
      <c r="AB100"/>
      <c r="AC100"/>
      <c r="AD100"/>
      <c r="AE100"/>
      <c r="AF100"/>
      <c r="AG100"/>
    </row>
    <row r="101" spans="1:33" ht="15" hidden="1" customHeight="1">
      <c r="A101"/>
      <c r="B101"/>
      <c r="C101"/>
      <c r="D101"/>
      <c r="E101"/>
      <c r="F101"/>
      <c r="G101"/>
      <c r="H101"/>
      <c r="I101"/>
      <c r="J101"/>
      <c r="K101"/>
      <c r="L101"/>
      <c r="M101"/>
      <c r="N101"/>
      <c r="O101"/>
      <c r="P101"/>
      <c r="Q101"/>
      <c r="R101"/>
      <c r="S101"/>
      <c r="T101"/>
      <c r="U101"/>
      <c r="V101"/>
      <c r="W101"/>
      <c r="X101"/>
      <c r="Y101"/>
      <c r="Z101"/>
      <c r="AA101" s="527"/>
      <c r="AB101"/>
      <c r="AC101"/>
      <c r="AD101"/>
      <c r="AE101"/>
      <c r="AF101"/>
      <c r="AG101"/>
    </row>
    <row r="102" spans="1:33" ht="15" hidden="1" customHeight="1">
      <c r="A102"/>
      <c r="B102"/>
      <c r="C102"/>
      <c r="D102"/>
      <c r="E102"/>
      <c r="F102"/>
      <c r="G102"/>
      <c r="H102"/>
      <c r="I102"/>
      <c r="J102"/>
      <c r="K102"/>
      <c r="L102"/>
      <c r="M102"/>
      <c r="N102"/>
      <c r="O102"/>
      <c r="P102"/>
      <c r="Q102"/>
      <c r="R102"/>
      <c r="S102"/>
      <c r="T102"/>
      <c r="U102"/>
      <c r="V102"/>
      <c r="W102"/>
      <c r="X102"/>
      <c r="Y102"/>
      <c r="Z102"/>
      <c r="AA102" s="527"/>
      <c r="AB102"/>
      <c r="AC102"/>
      <c r="AD102"/>
      <c r="AE102"/>
      <c r="AF102"/>
      <c r="AG102"/>
    </row>
    <row r="103" spans="1:33" ht="15" hidden="1" customHeight="1">
      <c r="A103"/>
      <c r="B103"/>
      <c r="C103"/>
      <c r="D103"/>
      <c r="E103"/>
      <c r="F103"/>
      <c r="G103"/>
      <c r="H103"/>
      <c r="I103"/>
      <c r="J103"/>
      <c r="K103"/>
      <c r="L103"/>
      <c r="M103"/>
      <c r="N103"/>
      <c r="O103"/>
      <c r="P103"/>
      <c r="Q103"/>
      <c r="R103"/>
      <c r="S103"/>
      <c r="T103"/>
      <c r="U103"/>
      <c r="V103"/>
      <c r="W103"/>
      <c r="X103"/>
      <c r="Y103"/>
      <c r="Z103"/>
      <c r="AA103" s="527"/>
      <c r="AB103"/>
      <c r="AC103"/>
      <c r="AD103"/>
      <c r="AE103"/>
      <c r="AF103"/>
      <c r="AG103"/>
    </row>
  </sheetData>
  <mergeCells count="18">
    <mergeCell ref="Z10:Z12"/>
    <mergeCell ref="AC10:AC12"/>
    <mergeCell ref="AE10:AE12"/>
    <mergeCell ref="AG10:AG12"/>
    <mergeCell ref="X10:X12"/>
    <mergeCell ref="Y10:Y12"/>
    <mergeCell ref="AA10:AA12"/>
    <mergeCell ref="C66:F70"/>
    <mergeCell ref="T10:T12"/>
    <mergeCell ref="U10:U12"/>
    <mergeCell ref="V10:V12"/>
    <mergeCell ref="W10:W12"/>
    <mergeCell ref="H10:H12"/>
    <mergeCell ref="I10:J11"/>
    <mergeCell ref="L10:M11"/>
    <mergeCell ref="O10:P11"/>
    <mergeCell ref="R10:R12"/>
    <mergeCell ref="S10:S12"/>
  </mergeCells>
  <phoneticPr fontId="17" type="noConversion"/>
  <conditionalFormatting sqref="H3 H16:H22">
    <cfRule type="cellIs" dxfId="217" priority="59" stopIfTrue="1" operator="greaterThan">
      <formula>0</formula>
    </cfRule>
    <cfRule type="cellIs" dxfId="216" priority="60" stopIfTrue="1" operator="lessThan">
      <formula>1</formula>
    </cfRule>
  </conditionalFormatting>
  <conditionalFormatting sqref="H25:H33">
    <cfRule type="cellIs" dxfId="215" priority="15" stopIfTrue="1" operator="greaterThan">
      <formula>0</formula>
    </cfRule>
    <cfRule type="cellIs" dxfId="214" priority="16" stopIfTrue="1" operator="lessThan">
      <formula>1</formula>
    </cfRule>
  </conditionalFormatting>
  <conditionalFormatting sqref="H35">
    <cfRule type="cellIs" dxfId="213" priority="13" stopIfTrue="1" operator="greaterThan">
      <formula>0</formula>
    </cfRule>
    <cfRule type="cellIs" dxfId="212" priority="14" stopIfTrue="1" operator="lessThan">
      <formula>1</formula>
    </cfRule>
  </conditionalFormatting>
  <conditionalFormatting sqref="H38:H43">
    <cfRule type="cellIs" dxfId="211" priority="11" stopIfTrue="1" operator="greaterThan">
      <formula>0</formula>
    </cfRule>
    <cfRule type="cellIs" dxfId="210" priority="12" stopIfTrue="1" operator="lessThan">
      <formula>1</formula>
    </cfRule>
  </conditionalFormatting>
  <conditionalFormatting sqref="H46:H49">
    <cfRule type="cellIs" dxfId="209" priority="9" stopIfTrue="1" operator="greaterThan">
      <formula>0</formula>
    </cfRule>
    <cfRule type="cellIs" dxfId="208" priority="10" stopIfTrue="1" operator="lessThan">
      <formula>1</formula>
    </cfRule>
  </conditionalFormatting>
  <conditionalFormatting sqref="H51">
    <cfRule type="cellIs" dxfId="207" priority="7" stopIfTrue="1" operator="greaterThan">
      <formula>0</formula>
    </cfRule>
    <cfRule type="cellIs" dxfId="206" priority="8" stopIfTrue="1" operator="lessThan">
      <formula>1</formula>
    </cfRule>
  </conditionalFormatting>
  <conditionalFormatting sqref="H53">
    <cfRule type="cellIs" dxfId="205" priority="5" stopIfTrue="1" operator="greaterThan">
      <formula>0</formula>
    </cfRule>
    <cfRule type="cellIs" dxfId="204" priority="6" stopIfTrue="1" operator="lessThan">
      <formula>1</formula>
    </cfRule>
  </conditionalFormatting>
  <conditionalFormatting sqref="H56:H61">
    <cfRule type="cellIs" dxfId="203" priority="1" stopIfTrue="1" operator="greaterThan">
      <formula>0</formula>
    </cfRule>
    <cfRule type="cellIs" dxfId="202" priority="2" stopIfTrue="1" operator="lessThan">
      <formula>1</formula>
    </cfRule>
  </conditionalFormatting>
  <dataValidations count="1">
    <dataValidation type="list" allowBlank="1" showInputMessage="1" showErrorMessage="1" sqref="M38:M43 M56:M61 P38:P43 J38:J43 J56:J61 P56:P61 J51:J53 AC38:AC43 AC56:AC61 J35 M35 P35 AC35 M16:M22 P16:P22 J16:J22 AC16:AC22 M25:M33 P25:P33 J25:J33 AC25:AC33 M51:M53 P51:P53 P46:P49 M46:M49 AC46:AC49 J46:J49 AC51:AC53" xr:uid="{4752DEEA-F69C-4535-9C9A-87A7083382F8}">
      <formula1>Confidence_grade</formula1>
    </dataValidation>
  </dataValidations>
  <pageMargins left="0.23622047244094491" right="0.23622047244094491" top="0.74803149606299213" bottom="0.74803149606299213" header="0.31496062992125984" footer="0.31496062992125984"/>
  <pageSetup paperSize="9" scale="54" fitToWidth="0" orientation="landscape" r:id="rId1"/>
  <headerFooter>
    <oddHeader>&amp;LDepartment of Internal Affairs - Three Waters Reform Programme - Request for Information Template Workbook I</oddHeader>
    <oddFooter>&amp;LPage &amp;P</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E1C967-A2DE-49C6-ADC1-5E768F01B0CF}">
  <sheetPr>
    <tabColor rgb="FF7030A0"/>
    <pageSetUpPr fitToPage="1"/>
  </sheetPr>
  <dimension ref="A1:T47"/>
  <sheetViews>
    <sheetView showGridLines="0" zoomScale="80" zoomScaleNormal="80" workbookViewId="0">
      <pane xSplit="7" ySplit="12" topLeftCell="H13" activePane="bottomRight" state="frozen"/>
      <selection activeCell="F20" sqref="F20"/>
      <selection pane="topRight" activeCell="F20" sqref="F20"/>
      <selection pane="bottomLeft" activeCell="F20" sqref="F20"/>
      <selection pane="bottomRight" activeCell="E26" sqref="E26"/>
    </sheetView>
  </sheetViews>
  <sheetFormatPr defaultColWidth="0" defaultRowHeight="14.5" zeroHeight="1"/>
  <cols>
    <col min="1" max="1" width="2.54296875" style="419" customWidth="1"/>
    <col min="2" max="2" width="6.453125" style="419" customWidth="1"/>
    <col min="3" max="3" width="16.54296875" style="419" customWidth="1"/>
    <col min="4" max="4" width="63" style="419" bestFit="1" customWidth="1"/>
    <col min="5" max="5" width="9.453125" style="453" customWidth="1"/>
    <col min="6" max="6" width="8.54296875" style="453" customWidth="1"/>
    <col min="7" max="7" width="8.54296875" style="419" customWidth="1"/>
    <col min="8" max="8" width="19" style="419" bestFit="1" customWidth="1"/>
    <col min="9" max="9" width="16" style="419" customWidth="1"/>
    <col min="10" max="11" width="5.54296875" style="419" customWidth="1"/>
    <col min="12" max="12" width="14.54296875" style="419" customWidth="1"/>
    <col min="13" max="14" width="5.54296875" style="419" customWidth="1"/>
    <col min="15" max="15" width="13.54296875" style="419" customWidth="1"/>
    <col min="16" max="17" width="5.54296875" style="419" customWidth="1"/>
    <col min="18" max="18" width="15.453125" style="419" customWidth="1"/>
    <col min="19" max="19" width="4.54296875" style="419" customWidth="1"/>
    <col min="20" max="20" width="49.453125" style="419" customWidth="1"/>
    <col min="21" max="16384" width="9.08984375" hidden="1"/>
  </cols>
  <sheetData>
    <row r="1" spans="2:20" ht="29.4" customHeight="1">
      <c r="B1" s="382" t="str">
        <f>'Key information'!$B$6</f>
        <v>Three Waters Reform Programme: Request for Information Workbook I</v>
      </c>
      <c r="C1" s="421"/>
      <c r="D1" s="421"/>
      <c r="E1" s="123"/>
      <c r="F1" s="123"/>
      <c r="G1" s="421"/>
      <c r="H1" s="384"/>
      <c r="I1" s="421"/>
      <c r="J1" s="421"/>
      <c r="K1" s="421"/>
      <c r="L1" s="421"/>
      <c r="M1" s="421"/>
      <c r="N1" s="421"/>
      <c r="O1" s="421"/>
      <c r="P1" s="421"/>
      <c r="Q1" s="421"/>
      <c r="R1" s="421"/>
      <c r="S1" s="421"/>
      <c r="T1" s="421"/>
    </row>
    <row r="2" spans="2:20" ht="20">
      <c r="B2" s="37"/>
      <c r="C2" s="38"/>
      <c r="D2" s="420"/>
      <c r="E2" s="103"/>
      <c r="F2" s="103"/>
      <c r="G2" s="420"/>
      <c r="H2" s="420"/>
      <c r="I2" s="420"/>
      <c r="J2" s="420"/>
      <c r="K2" s="420"/>
      <c r="L2" s="420"/>
      <c r="M2" s="420"/>
      <c r="N2" s="420"/>
      <c r="O2" s="420"/>
      <c r="P2" s="420"/>
      <c r="Q2" s="420"/>
      <c r="R2" s="420"/>
      <c r="S2" s="418"/>
      <c r="T2" s="117"/>
    </row>
    <row r="3" spans="2:20">
      <c r="B3" s="329" t="s">
        <v>495</v>
      </c>
      <c r="C3" s="381"/>
      <c r="D3" s="389">
        <f>'Key information'!$E$8</f>
        <v>0</v>
      </c>
      <c r="E3" s="57"/>
      <c r="F3" s="121"/>
      <c r="G3" s="322" t="s">
        <v>100</v>
      </c>
      <c r="H3" s="442">
        <f>SUM(H18:H36)</f>
        <v>9</v>
      </c>
      <c r="I3" s="422"/>
      <c r="J3" s="422"/>
      <c r="K3" s="422"/>
      <c r="L3" s="422"/>
      <c r="M3" s="422"/>
      <c r="N3" s="422"/>
      <c r="O3" s="418"/>
      <c r="P3" s="206"/>
      <c r="R3" s="206"/>
      <c r="S3" s="418"/>
      <c r="T3" s="227"/>
    </row>
    <row r="4" spans="2:20">
      <c r="B4" s="41"/>
      <c r="C4" s="190"/>
      <c r="D4" s="191"/>
      <c r="E4" s="330"/>
      <c r="F4" s="330"/>
      <c r="G4" s="326"/>
      <c r="H4" s="439"/>
      <c r="I4" s="331"/>
      <c r="J4" s="439"/>
      <c r="K4" s="439"/>
      <c r="L4" s="439"/>
      <c r="M4" s="439"/>
      <c r="N4" s="439"/>
      <c r="O4" s="43"/>
      <c r="P4" s="43"/>
      <c r="Q4" s="43"/>
      <c r="R4" s="43"/>
      <c r="S4" s="43"/>
      <c r="T4" s="228"/>
    </row>
    <row r="5" spans="2:20">
      <c r="B5" s="418"/>
      <c r="C5" s="32"/>
      <c r="D5" s="418"/>
      <c r="E5" s="104"/>
      <c r="F5" s="104"/>
      <c r="I5" s="418"/>
      <c r="J5" s="418"/>
      <c r="K5" s="418"/>
      <c r="L5" s="418"/>
      <c r="M5" s="418"/>
      <c r="N5" s="418"/>
      <c r="O5" s="418"/>
      <c r="P5" s="418"/>
      <c r="R5" s="418"/>
      <c r="S5" s="418"/>
      <c r="T5" s="418"/>
    </row>
    <row r="6" spans="2:20" ht="15" thickBot="1">
      <c r="B6" s="44"/>
      <c r="C6" s="45"/>
      <c r="D6" s="423"/>
      <c r="E6" s="105"/>
      <c r="F6" s="105"/>
      <c r="G6" s="423"/>
      <c r="H6" s="423"/>
      <c r="I6" s="423"/>
      <c r="J6" s="423"/>
      <c r="K6" s="423"/>
      <c r="L6" s="423"/>
      <c r="M6" s="423"/>
      <c r="N6" s="423"/>
      <c r="O6" s="423"/>
      <c r="P6" s="423"/>
      <c r="Q6" s="47"/>
      <c r="R6" s="423"/>
      <c r="S6" s="423"/>
      <c r="T6" s="62"/>
    </row>
    <row r="7" spans="2:20">
      <c r="B7" s="48"/>
      <c r="C7" s="86" t="s">
        <v>722</v>
      </c>
      <c r="D7" s="87"/>
      <c r="E7" s="104"/>
      <c r="F7" s="104"/>
      <c r="H7" s="418"/>
      <c r="I7" s="418"/>
      <c r="J7" s="418"/>
      <c r="K7" s="418"/>
      <c r="L7" s="418"/>
      <c r="M7" s="418"/>
      <c r="N7" s="418"/>
      <c r="O7" s="418"/>
      <c r="P7" s="418"/>
      <c r="R7" s="418"/>
      <c r="S7" s="418"/>
      <c r="T7" s="431"/>
    </row>
    <row r="8" spans="2:20" ht="15" thickBot="1">
      <c r="B8" s="48"/>
      <c r="C8" s="88" t="s">
        <v>540</v>
      </c>
      <c r="D8" s="89"/>
      <c r="E8" s="104"/>
      <c r="F8" s="104"/>
      <c r="H8" s="418"/>
      <c r="I8" s="418"/>
      <c r="J8" s="418"/>
      <c r="K8" s="418"/>
      <c r="L8" s="418"/>
      <c r="M8" s="418"/>
      <c r="N8" s="418"/>
      <c r="O8" s="418"/>
      <c r="P8" s="418"/>
      <c r="R8" s="418"/>
      <c r="S8" s="418"/>
      <c r="T8" s="431"/>
    </row>
    <row r="9" spans="2:20" ht="15" thickBot="1">
      <c r="B9" s="48"/>
      <c r="C9" s="418"/>
      <c r="D9" s="418"/>
      <c r="E9" s="104"/>
      <c r="F9" s="104"/>
      <c r="H9" s="418"/>
      <c r="I9" s="418"/>
      <c r="J9" s="418"/>
      <c r="K9" s="418"/>
      <c r="L9" s="418"/>
      <c r="M9" s="418"/>
      <c r="N9" s="418"/>
      <c r="O9" s="418"/>
      <c r="P9" s="418"/>
      <c r="R9" s="418"/>
      <c r="S9" s="418"/>
      <c r="T9" s="431"/>
    </row>
    <row r="10" spans="2:20" ht="15" customHeight="1">
      <c r="B10" s="48"/>
      <c r="C10" s="236" t="s">
        <v>101</v>
      </c>
      <c r="D10" s="237" t="s">
        <v>32</v>
      </c>
      <c r="E10" s="283" t="s">
        <v>102</v>
      </c>
      <c r="F10" s="284" t="s">
        <v>103</v>
      </c>
      <c r="H10" s="623" t="s">
        <v>104</v>
      </c>
      <c r="I10" s="626">
        <f>'Key information'!$E$22</f>
        <v>43646</v>
      </c>
      <c r="J10" s="627"/>
      <c r="K10" s="418"/>
      <c r="L10" s="630">
        <f>'Key information'!$E$23</f>
        <v>44012</v>
      </c>
      <c r="M10" s="627"/>
      <c r="N10" s="418"/>
      <c r="O10" s="632" t="str">
        <f>'Key information'!$E$24</f>
        <v>30/06/2021 (Forecast)</v>
      </c>
      <c r="P10" s="633"/>
      <c r="R10" s="609" t="s">
        <v>105</v>
      </c>
      <c r="S10" s="424"/>
      <c r="T10" s="612" t="s">
        <v>106</v>
      </c>
    </row>
    <row r="11" spans="2:20">
      <c r="B11" s="48"/>
      <c r="C11" s="238" t="s">
        <v>107</v>
      </c>
      <c r="D11" s="239"/>
      <c r="E11" s="285"/>
      <c r="F11" s="286" t="s">
        <v>108</v>
      </c>
      <c r="H11" s="624"/>
      <c r="I11" s="628"/>
      <c r="J11" s="629"/>
      <c r="K11" s="418"/>
      <c r="L11" s="631"/>
      <c r="M11" s="629"/>
      <c r="N11" s="418"/>
      <c r="O11" s="634"/>
      <c r="P11" s="635"/>
      <c r="R11" s="610"/>
      <c r="S11" s="424"/>
      <c r="T11" s="613"/>
    </row>
    <row r="12" spans="2:20" ht="15" thickBot="1">
      <c r="B12" s="48"/>
      <c r="C12" s="240"/>
      <c r="D12" s="241"/>
      <c r="E12" s="287"/>
      <c r="F12" s="288"/>
      <c r="H12" s="625"/>
      <c r="I12" s="139"/>
      <c r="J12" s="452" t="s">
        <v>112</v>
      </c>
      <c r="K12" s="418"/>
      <c r="L12" s="138"/>
      <c r="M12" s="452" t="s">
        <v>112</v>
      </c>
      <c r="N12" s="418"/>
      <c r="O12" s="138"/>
      <c r="P12" s="452" t="s">
        <v>112</v>
      </c>
      <c r="R12" s="611"/>
      <c r="S12" s="425"/>
      <c r="T12" s="614"/>
    </row>
    <row r="13" spans="2:20">
      <c r="B13" s="48"/>
      <c r="C13" s="418"/>
      <c r="D13" s="418"/>
      <c r="E13" s="104"/>
      <c r="F13" s="104"/>
      <c r="H13" s="418"/>
      <c r="I13" s="418"/>
      <c r="J13" s="418"/>
      <c r="K13" s="418"/>
      <c r="L13" s="418"/>
      <c r="M13" s="418"/>
      <c r="N13" s="418"/>
      <c r="O13" s="418"/>
      <c r="P13" s="418"/>
      <c r="R13" s="418"/>
      <c r="S13" s="418"/>
      <c r="T13" s="431"/>
    </row>
    <row r="14" spans="2:20">
      <c r="B14" s="48"/>
      <c r="C14" s="418"/>
      <c r="D14" s="418"/>
      <c r="E14" s="104"/>
      <c r="F14" s="104"/>
      <c r="G14" s="418"/>
      <c r="H14" s="418"/>
      <c r="I14" s="418"/>
      <c r="J14" s="418"/>
      <c r="K14" s="418"/>
      <c r="L14" s="418"/>
      <c r="M14" s="418"/>
      <c r="N14" s="418"/>
      <c r="O14" s="418"/>
      <c r="P14" s="418"/>
      <c r="Q14" s="418"/>
      <c r="R14" s="418"/>
      <c r="S14" s="418"/>
      <c r="T14" s="431"/>
    </row>
    <row r="15" spans="2:20">
      <c r="B15" s="436" t="str">
        <f>IF(C15="","",COUNTIF($C$15:C15,"&lt;&gt;""")-COUNTBLANK($C$15:C15))</f>
        <v/>
      </c>
      <c r="C15" s="364"/>
      <c r="D15" s="365" t="s">
        <v>404</v>
      </c>
      <c r="E15" s="289"/>
      <c r="F15" s="289"/>
      <c r="G15" s="290"/>
      <c r="H15" s="290"/>
      <c r="I15" s="290"/>
      <c r="J15" s="290"/>
      <c r="K15" s="290"/>
      <c r="L15" s="290"/>
      <c r="M15" s="290"/>
      <c r="N15" s="290"/>
      <c r="O15" s="290"/>
      <c r="P15" s="290"/>
      <c r="Q15" s="291"/>
      <c r="R15" s="290"/>
      <c r="S15" s="291"/>
      <c r="T15" s="292"/>
    </row>
    <row r="16" spans="2:20">
      <c r="B16" s="436" t="str">
        <f>IF(C16="","",COUNTIF($C$15:C16,"&lt;&gt;""")-COUNTBLANK($C$15:C16))</f>
        <v/>
      </c>
      <c r="D16" s="328"/>
      <c r="E16" s="293"/>
      <c r="F16" s="294"/>
      <c r="G16" s="295"/>
      <c r="H16" s="125"/>
      <c r="I16" s="125"/>
      <c r="J16" s="125"/>
      <c r="K16" s="125"/>
      <c r="L16" s="125"/>
      <c r="M16" s="125"/>
      <c r="N16" s="125"/>
      <c r="O16" s="125"/>
      <c r="P16" s="125"/>
      <c r="Q16" s="242"/>
      <c r="R16" s="125"/>
      <c r="S16" s="242"/>
      <c r="T16" s="65"/>
    </row>
    <row r="17" spans="2:20">
      <c r="B17" s="436" t="str">
        <f>IF(C17="","",COUNTIF($C$15:C17,"&lt;&gt;""")-COUNTBLANK($C$15:C17))</f>
        <v/>
      </c>
      <c r="C17" s="427"/>
      <c r="D17" s="327" t="s">
        <v>482</v>
      </c>
      <c r="E17" s="293"/>
      <c r="F17" s="296"/>
      <c r="G17" s="125"/>
      <c r="H17" s="125"/>
      <c r="I17" s="366"/>
      <c r="J17" s="125"/>
      <c r="L17" s="366"/>
      <c r="M17" s="125"/>
      <c r="O17" s="366"/>
      <c r="P17" s="125"/>
      <c r="R17" s="125"/>
      <c r="T17" s="65"/>
    </row>
    <row r="18" spans="2:20">
      <c r="B18" s="436">
        <f>IF(C18="","",COUNTIF($C$15:C18,"&lt;&gt;""")-COUNTBLANK($C$15:C18))</f>
        <v>1</v>
      </c>
      <c r="C18" s="100" t="s">
        <v>531</v>
      </c>
      <c r="D18" s="427" t="s">
        <v>483</v>
      </c>
      <c r="E18" s="428" t="s">
        <v>128</v>
      </c>
      <c r="F18" s="297" t="s">
        <v>109</v>
      </c>
      <c r="G18" s="125"/>
      <c r="H18" s="442">
        <f>IF(AND(I18&lt;&gt;"",J18&lt;&gt;"",L18&lt;&gt;"",M18&lt;&gt;"",O18&lt;&gt;"",P18&lt;&gt;"",T18&lt;&gt;""),0,1)</f>
        <v>1</v>
      </c>
      <c r="I18" s="235"/>
      <c r="J18" s="232"/>
      <c r="K18" s="233"/>
      <c r="L18" s="235"/>
      <c r="M18" s="232"/>
      <c r="N18" s="233"/>
      <c r="O18" s="235"/>
      <c r="P18" s="232"/>
      <c r="Q18" s="233"/>
      <c r="R18" s="332"/>
      <c r="S18" s="233"/>
      <c r="T18" s="333"/>
    </row>
    <row r="19" spans="2:20">
      <c r="B19" s="436">
        <f>IF(C19="","",COUNTIF($C$15:C19,"&lt;&gt;""")-COUNTBLANK($C$15:C19))</f>
        <v>2</v>
      </c>
      <c r="C19" s="100" t="s">
        <v>532</v>
      </c>
      <c r="D19" s="427" t="s">
        <v>484</v>
      </c>
      <c r="E19" s="428" t="s">
        <v>128</v>
      </c>
      <c r="F19" s="297" t="s">
        <v>109</v>
      </c>
      <c r="G19" s="125"/>
      <c r="H19" s="442">
        <f>IF(AND(I19&lt;&gt;"",J19&lt;&gt;"",L19&lt;&gt;"",M19&lt;&gt;"",O19&lt;&gt;"",P19&lt;&gt;"",T19&lt;&gt;""),0,1)</f>
        <v>1</v>
      </c>
      <c r="I19" s="235"/>
      <c r="J19" s="232"/>
      <c r="K19" s="233"/>
      <c r="L19" s="235"/>
      <c r="M19" s="232"/>
      <c r="N19" s="233"/>
      <c r="O19" s="235"/>
      <c r="P19" s="232"/>
      <c r="Q19" s="233"/>
      <c r="R19" s="332"/>
      <c r="S19" s="233"/>
      <c r="T19" s="333"/>
    </row>
    <row r="20" spans="2:20">
      <c r="B20" s="436">
        <f>IF(C20="","",COUNTIF($C$15:C20,"&lt;&gt;""")-COUNTBLANK($C$15:C20))</f>
        <v>3</v>
      </c>
      <c r="C20" s="100" t="s">
        <v>533</v>
      </c>
      <c r="D20" s="427" t="s">
        <v>485</v>
      </c>
      <c r="E20" s="428" t="s">
        <v>128</v>
      </c>
      <c r="F20" s="297" t="s">
        <v>114</v>
      </c>
      <c r="G20" s="125"/>
      <c r="H20" s="442">
        <f>IF(AND(I20&lt;&gt;"",J20&lt;&gt;"",L20&lt;&gt;"",M20&lt;&gt;"",O20&lt;&gt;"",P20&lt;&gt;"",T20&lt;&gt;""),0,1)</f>
        <v>1</v>
      </c>
      <c r="I20" s="504">
        <f>I18-I19</f>
        <v>0</v>
      </c>
      <c r="J20" s="232"/>
      <c r="K20" s="233"/>
      <c r="L20" s="504">
        <f>L18-L19</f>
        <v>0</v>
      </c>
      <c r="M20" s="232"/>
      <c r="N20" s="233"/>
      <c r="O20" s="504">
        <f>O18-O19</f>
        <v>0</v>
      </c>
      <c r="P20" s="232"/>
      <c r="Q20" s="233"/>
      <c r="R20" s="332"/>
      <c r="S20" s="233"/>
      <c r="T20" s="333"/>
    </row>
    <row r="21" spans="2:20">
      <c r="B21" s="436" t="str">
        <f>IF(C21="","",COUNTIF($C$15:C21,"&lt;&gt;""")-COUNTBLANK($C$15:C21))</f>
        <v/>
      </c>
      <c r="D21" s="386"/>
      <c r="E21" s="245"/>
      <c r="F21" s="245"/>
      <c r="H21" s="233"/>
      <c r="I21" s="505"/>
      <c r="J21" s="505"/>
      <c r="K21" s="505"/>
      <c r="L21" s="505"/>
      <c r="M21" s="505"/>
      <c r="N21" s="233"/>
      <c r="O21" s="505"/>
      <c r="P21" s="505"/>
      <c r="Q21" s="233"/>
      <c r="R21" s="505"/>
      <c r="S21" s="233"/>
      <c r="T21" s="502"/>
    </row>
    <row r="22" spans="2:20">
      <c r="B22" s="436" t="str">
        <f>IF(C22="","",COUNTIF($C$15:C22,"&lt;&gt;""")-COUNTBLANK($C$15:C22))</f>
        <v/>
      </c>
      <c r="C22" s="125"/>
      <c r="D22" s="386"/>
      <c r="E22" s="245"/>
      <c r="F22" s="245"/>
      <c r="H22" s="233"/>
      <c r="I22" s="505"/>
      <c r="J22" s="505"/>
      <c r="K22" s="505"/>
      <c r="L22" s="505"/>
      <c r="M22" s="505"/>
      <c r="N22" s="505"/>
      <c r="O22" s="505"/>
      <c r="P22" s="505"/>
      <c r="Q22" s="505"/>
      <c r="R22" s="505"/>
      <c r="S22" s="505"/>
      <c r="T22" s="502"/>
    </row>
    <row r="23" spans="2:20">
      <c r="B23" s="436" t="str">
        <f>IF(C23="","",COUNTIF($C$15:C23,"&lt;&gt;""")-COUNTBLANK($C$15:C23))</f>
        <v/>
      </c>
      <c r="C23" s="364"/>
      <c r="D23" s="365" t="s">
        <v>451</v>
      </c>
      <c r="E23" s="289"/>
      <c r="F23" s="289"/>
      <c r="G23" s="290"/>
      <c r="H23" s="506"/>
      <c r="I23" s="506"/>
      <c r="J23" s="506"/>
      <c r="K23" s="506"/>
      <c r="L23" s="506"/>
      <c r="M23" s="506"/>
      <c r="N23" s="506"/>
      <c r="O23" s="506"/>
      <c r="P23" s="506"/>
      <c r="Q23" s="506"/>
      <c r="R23" s="506"/>
      <c r="S23" s="506"/>
      <c r="T23" s="507"/>
    </row>
    <row r="24" spans="2:20">
      <c r="B24" s="436" t="str">
        <f>IF(C24="","",COUNTIF($C$15:C24,"&lt;&gt;""")-COUNTBLANK($C$15:C24))</f>
        <v/>
      </c>
      <c r="C24" s="125"/>
      <c r="D24" s="386"/>
      <c r="E24" s="245"/>
      <c r="F24" s="245"/>
      <c r="H24" s="233"/>
      <c r="I24" s="505"/>
      <c r="J24" s="505"/>
      <c r="K24" s="505"/>
      <c r="L24" s="505"/>
      <c r="M24" s="505"/>
      <c r="N24" s="505"/>
      <c r="O24" s="505"/>
      <c r="P24" s="505"/>
      <c r="Q24" s="505"/>
      <c r="R24" s="505"/>
      <c r="S24" s="505"/>
      <c r="T24" s="502"/>
    </row>
    <row r="25" spans="2:20">
      <c r="B25" s="436" t="str">
        <f>IF(C25="","",COUNTIF($C$15:C25,"&lt;&gt;""")-COUNTBLANK($C$15:C25))</f>
        <v/>
      </c>
      <c r="C25" s="244"/>
      <c r="D25" s="327" t="s">
        <v>482</v>
      </c>
      <c r="E25" s="294"/>
      <c r="F25" s="296"/>
      <c r="G25" s="125"/>
      <c r="H25" s="505"/>
      <c r="I25" s="508"/>
      <c r="J25" s="505"/>
      <c r="K25" s="505"/>
      <c r="L25" s="508"/>
      <c r="M25" s="505"/>
      <c r="N25" s="505"/>
      <c r="O25" s="508"/>
      <c r="P25" s="505"/>
      <c r="Q25" s="505"/>
      <c r="R25" s="505"/>
      <c r="S25" s="233"/>
      <c r="T25" s="502"/>
    </row>
    <row r="26" spans="2:20">
      <c r="B26" s="436">
        <f>IF(C26="","",COUNTIF($C$15:C26,"&lt;&gt;""")-COUNTBLANK($C$15:C26))</f>
        <v>4</v>
      </c>
      <c r="C26" s="244" t="s">
        <v>534</v>
      </c>
      <c r="D26" s="427" t="s">
        <v>483</v>
      </c>
      <c r="E26" s="428" t="s">
        <v>128</v>
      </c>
      <c r="F26" s="297" t="s">
        <v>109</v>
      </c>
      <c r="G26" s="125"/>
      <c r="H26" s="442">
        <f>IF(AND(I26&lt;&gt;"",J26&lt;&gt;"",L26&lt;&gt;"",M26&lt;&gt;"",O26&lt;&gt;"",P26&lt;&gt;"",T26&lt;&gt;""),0,1)</f>
        <v>1</v>
      </c>
      <c r="I26" s="235"/>
      <c r="J26" s="232"/>
      <c r="K26" s="233"/>
      <c r="L26" s="235"/>
      <c r="M26" s="232"/>
      <c r="N26" s="233"/>
      <c r="O26" s="235"/>
      <c r="P26" s="232"/>
      <c r="Q26" s="233"/>
      <c r="R26" s="332"/>
      <c r="S26" s="233"/>
      <c r="T26" s="333"/>
    </row>
    <row r="27" spans="2:20">
      <c r="B27" s="436">
        <f>IF(C27="","",COUNTIF($C$15:C27,"&lt;&gt;""")-COUNTBLANK($C$15:C27))</f>
        <v>5</v>
      </c>
      <c r="C27" s="244" t="s">
        <v>535</v>
      </c>
      <c r="D27" s="427" t="s">
        <v>484</v>
      </c>
      <c r="E27" s="428" t="s">
        <v>128</v>
      </c>
      <c r="F27" s="297" t="s">
        <v>109</v>
      </c>
      <c r="G27" s="125"/>
      <c r="H27" s="442">
        <f>IF(AND(I27&lt;&gt;"",J27&lt;&gt;"",L27&lt;&gt;"",M27&lt;&gt;"",O27&lt;&gt;"",P27&lt;&gt;"",T27&lt;&gt;""),0,1)</f>
        <v>1</v>
      </c>
      <c r="I27" s="235"/>
      <c r="J27" s="232"/>
      <c r="K27" s="233"/>
      <c r="L27" s="235"/>
      <c r="M27" s="232"/>
      <c r="N27" s="233"/>
      <c r="O27" s="235"/>
      <c r="P27" s="232"/>
      <c r="Q27" s="233"/>
      <c r="R27" s="332"/>
      <c r="S27" s="233"/>
      <c r="T27" s="333"/>
    </row>
    <row r="28" spans="2:20">
      <c r="B28" s="436">
        <f>IF(C28="","",COUNTIF($C$15:C28,"&lt;&gt;""")-COUNTBLANK($C$15:C28))</f>
        <v>6</v>
      </c>
      <c r="C28" s="244" t="s">
        <v>536</v>
      </c>
      <c r="D28" s="427" t="s">
        <v>485</v>
      </c>
      <c r="E28" s="428" t="s">
        <v>128</v>
      </c>
      <c r="F28" s="297" t="s">
        <v>114</v>
      </c>
      <c r="G28" s="125"/>
      <c r="H28" s="442">
        <f>IF(AND(I28&lt;&gt;"",J28&lt;&gt;"",L28&lt;&gt;"",M28&lt;&gt;"",O28&lt;&gt;"",P28&lt;&gt;"",T28&lt;&gt;""),0,1)</f>
        <v>1</v>
      </c>
      <c r="I28" s="504">
        <f>I26-I27</f>
        <v>0</v>
      </c>
      <c r="J28" s="232"/>
      <c r="K28" s="233"/>
      <c r="L28" s="504">
        <f>L26-L27</f>
        <v>0</v>
      </c>
      <c r="M28" s="232"/>
      <c r="N28" s="233"/>
      <c r="O28" s="504">
        <f>O26-O27</f>
        <v>0</v>
      </c>
      <c r="P28" s="232"/>
      <c r="Q28" s="233"/>
      <c r="R28" s="332"/>
      <c r="S28" s="233"/>
      <c r="T28" s="333"/>
    </row>
    <row r="29" spans="2:20">
      <c r="B29" s="436" t="str">
        <f>IF(C29="","",COUNTIF($C$15:C29,"&lt;&gt;""")-COUNTBLANK($C$15:C29))</f>
        <v/>
      </c>
      <c r="C29" s="125"/>
      <c r="D29" s="386"/>
      <c r="E29" s="245"/>
      <c r="F29" s="245"/>
      <c r="H29" s="233"/>
      <c r="I29" s="505"/>
      <c r="J29" s="505"/>
      <c r="K29" s="505"/>
      <c r="L29" s="505"/>
      <c r="M29" s="505"/>
      <c r="N29" s="505"/>
      <c r="O29" s="505"/>
      <c r="P29" s="505"/>
      <c r="Q29" s="505"/>
      <c r="R29" s="505"/>
      <c r="S29" s="233"/>
      <c r="T29" s="502"/>
    </row>
    <row r="30" spans="2:20">
      <c r="B30" s="436" t="str">
        <f>IF(C30="","",COUNTIF($C$15:C30,"&lt;&gt;""")-COUNTBLANK($C$15:C30))</f>
        <v/>
      </c>
      <c r="C30" s="125"/>
      <c r="D30" s="386"/>
      <c r="E30" s="245"/>
      <c r="F30" s="245"/>
      <c r="H30" s="233"/>
      <c r="I30" s="505"/>
      <c r="J30" s="505"/>
      <c r="K30" s="505"/>
      <c r="L30" s="505"/>
      <c r="M30" s="505"/>
      <c r="N30" s="505"/>
      <c r="O30" s="505"/>
      <c r="P30" s="505"/>
      <c r="Q30" s="505"/>
      <c r="R30" s="505"/>
      <c r="S30" s="505"/>
      <c r="T30" s="502"/>
    </row>
    <row r="31" spans="2:20">
      <c r="B31" s="436" t="str">
        <f>IF(C31="","",COUNTIF($C$15:C31,"&lt;&gt;""")-COUNTBLANK($C$15:C31))</f>
        <v/>
      </c>
      <c r="C31" s="367"/>
      <c r="D31" s="368" t="s">
        <v>453</v>
      </c>
      <c r="E31" s="298"/>
      <c r="F31" s="298"/>
      <c r="G31" s="243"/>
      <c r="H31" s="509"/>
      <c r="I31" s="509"/>
      <c r="J31" s="509"/>
      <c r="K31" s="509"/>
      <c r="L31" s="509"/>
      <c r="M31" s="509"/>
      <c r="N31" s="509"/>
      <c r="O31" s="509"/>
      <c r="P31" s="509"/>
      <c r="Q31" s="509"/>
      <c r="R31" s="509"/>
      <c r="S31" s="509"/>
      <c r="T31" s="510"/>
    </row>
    <row r="32" spans="2:20">
      <c r="B32" s="436" t="str">
        <f>IF(C32="","",COUNTIF($C$15:C32,"&lt;&gt;""")-COUNTBLANK($C$15:C32))</f>
        <v/>
      </c>
      <c r="C32" s="125"/>
      <c r="D32" s="386"/>
      <c r="E32" s="245"/>
      <c r="F32" s="245"/>
      <c r="H32" s="233"/>
      <c r="I32" s="505"/>
      <c r="J32" s="505"/>
      <c r="K32" s="505"/>
      <c r="L32" s="505"/>
      <c r="M32" s="505"/>
      <c r="N32" s="505"/>
      <c r="O32" s="505"/>
      <c r="P32" s="505"/>
      <c r="Q32" s="505"/>
      <c r="R32" s="505"/>
      <c r="S32" s="505"/>
      <c r="T32" s="502"/>
    </row>
    <row r="33" spans="2:20">
      <c r="B33" s="436" t="str">
        <f>IF(C33="","",COUNTIF($C$15:C33,"&lt;&gt;""")-COUNTBLANK($C$15:C33))</f>
        <v/>
      </c>
      <c r="C33" s="244"/>
      <c r="D33" s="327" t="s">
        <v>482</v>
      </c>
      <c r="E33" s="294"/>
      <c r="F33" s="296"/>
      <c r="G33" s="125"/>
      <c r="H33" s="505"/>
      <c r="I33" s="508"/>
      <c r="J33" s="505"/>
      <c r="K33" s="505"/>
      <c r="L33" s="508"/>
      <c r="M33" s="505"/>
      <c r="N33" s="233"/>
      <c r="O33" s="508"/>
      <c r="P33" s="505"/>
      <c r="Q33" s="233"/>
      <c r="R33" s="505"/>
      <c r="S33" s="505"/>
      <c r="T33" s="502"/>
    </row>
    <row r="34" spans="2:20">
      <c r="B34" s="436">
        <f>IF(C34="","",COUNTIF($C$15:C34,"&lt;&gt;""")-COUNTBLANK($C$15:C34))</f>
        <v>7</v>
      </c>
      <c r="C34" s="244" t="s">
        <v>537</v>
      </c>
      <c r="D34" s="427" t="s">
        <v>483</v>
      </c>
      <c r="E34" s="428" t="s">
        <v>128</v>
      </c>
      <c r="F34" s="297" t="s">
        <v>109</v>
      </c>
      <c r="G34" s="125"/>
      <c r="H34" s="442">
        <f>IF(AND(I34&lt;&gt;"",J34&lt;&gt;"",L34&lt;&gt;"",M34&lt;&gt;"",O34&lt;&gt;"",P34&lt;&gt;"",T34&lt;&gt;""),0,1)</f>
        <v>1</v>
      </c>
      <c r="I34" s="235"/>
      <c r="J34" s="232"/>
      <c r="K34" s="233"/>
      <c r="L34" s="235"/>
      <c r="M34" s="232"/>
      <c r="N34" s="233"/>
      <c r="O34" s="235"/>
      <c r="P34" s="232"/>
      <c r="Q34" s="233"/>
      <c r="R34" s="332"/>
      <c r="S34" s="233"/>
      <c r="T34" s="333"/>
    </row>
    <row r="35" spans="2:20">
      <c r="B35" s="436">
        <f>IF(C35="","",COUNTIF($C$15:C35,"&lt;&gt;""")-COUNTBLANK($C$15:C35))</f>
        <v>8</v>
      </c>
      <c r="C35" s="244" t="s">
        <v>538</v>
      </c>
      <c r="D35" s="427" t="s">
        <v>484</v>
      </c>
      <c r="E35" s="428" t="s">
        <v>128</v>
      </c>
      <c r="F35" s="297" t="s">
        <v>109</v>
      </c>
      <c r="G35" s="125"/>
      <c r="H35" s="442">
        <f>IF(AND(I35&lt;&gt;"",J35&lt;&gt;"",L35&lt;&gt;"",M35&lt;&gt;"",O35&lt;&gt;"",P35&lt;&gt;"",T35&lt;&gt;""),0,1)</f>
        <v>1</v>
      </c>
      <c r="I35" s="235"/>
      <c r="J35" s="232"/>
      <c r="K35" s="233"/>
      <c r="L35" s="235"/>
      <c r="M35" s="232"/>
      <c r="N35" s="233"/>
      <c r="O35" s="235"/>
      <c r="P35" s="232"/>
      <c r="Q35" s="233"/>
      <c r="R35" s="332"/>
      <c r="S35" s="233"/>
      <c r="T35" s="333"/>
    </row>
    <row r="36" spans="2:20">
      <c r="B36" s="436">
        <f>IF(C36="","",COUNTIF($C$15:C36,"&lt;&gt;""")-COUNTBLANK($C$15:C36))</f>
        <v>9</v>
      </c>
      <c r="C36" s="244" t="s">
        <v>539</v>
      </c>
      <c r="D36" s="427" t="s">
        <v>485</v>
      </c>
      <c r="E36" s="428" t="s">
        <v>128</v>
      </c>
      <c r="F36" s="297" t="s">
        <v>114</v>
      </c>
      <c r="G36" s="125"/>
      <c r="H36" s="442">
        <f>IF(AND(I36&lt;&gt;"",J36&lt;&gt;"",L36&lt;&gt;"",M36&lt;&gt;"",O36&lt;&gt;"",P36&lt;&gt;"",T36&lt;&gt;""),0,1)</f>
        <v>1</v>
      </c>
      <c r="I36" s="504">
        <f>I34-I35</f>
        <v>0</v>
      </c>
      <c r="J36" s="232"/>
      <c r="K36" s="233"/>
      <c r="L36" s="504">
        <f>L34-L35</f>
        <v>0</v>
      </c>
      <c r="M36" s="232"/>
      <c r="N36" s="233"/>
      <c r="O36" s="504">
        <f>O34-O35</f>
        <v>0</v>
      </c>
      <c r="P36" s="232"/>
      <c r="Q36" s="233"/>
      <c r="R36" s="332"/>
      <c r="S36" s="233"/>
      <c r="T36" s="333"/>
    </row>
    <row r="37" spans="2:20">
      <c r="B37" s="48"/>
      <c r="H37" s="418"/>
      <c r="I37" s="418"/>
      <c r="J37" s="418"/>
      <c r="M37" s="418"/>
      <c r="O37" s="418"/>
      <c r="P37" s="418"/>
      <c r="T37" s="65"/>
    </row>
    <row r="38" spans="2:20">
      <c r="B38" s="48"/>
      <c r="H38" s="418"/>
      <c r="I38" s="418"/>
      <c r="J38" s="418"/>
      <c r="M38" s="418"/>
      <c r="O38" s="418"/>
      <c r="P38" s="418"/>
      <c r="T38" s="65"/>
    </row>
    <row r="39" spans="2:20">
      <c r="B39" s="48"/>
      <c r="C39" s="418" t="s">
        <v>110</v>
      </c>
      <c r="D39" s="418"/>
      <c r="E39" s="104"/>
      <c r="F39" s="104"/>
      <c r="H39" s="418"/>
      <c r="I39" s="418"/>
      <c r="J39" s="418"/>
      <c r="K39" s="418"/>
      <c r="L39" s="418"/>
      <c r="M39" s="418"/>
      <c r="O39" s="418"/>
      <c r="P39" s="418"/>
      <c r="T39" s="65"/>
    </row>
    <row r="40" spans="2:20">
      <c r="B40" s="48"/>
      <c r="C40" s="615"/>
      <c r="D40" s="616"/>
      <c r="E40" s="616"/>
      <c r="F40" s="617"/>
      <c r="H40" s="418"/>
      <c r="I40" s="418"/>
      <c r="J40" s="418"/>
      <c r="K40" s="418"/>
      <c r="L40" s="418"/>
      <c r="M40" s="418"/>
      <c r="O40" s="418"/>
      <c r="P40" s="418"/>
      <c r="T40" s="65"/>
    </row>
    <row r="41" spans="2:20">
      <c r="B41" s="48"/>
      <c r="C41" s="618"/>
      <c r="D41" s="583"/>
      <c r="E41" s="583"/>
      <c r="F41" s="619"/>
      <c r="H41" s="418"/>
      <c r="I41" s="418"/>
      <c r="J41" s="418"/>
      <c r="K41" s="418"/>
      <c r="L41" s="418"/>
      <c r="M41" s="418"/>
      <c r="O41" s="418"/>
      <c r="P41" s="418"/>
      <c r="T41" s="65"/>
    </row>
    <row r="42" spans="2:20">
      <c r="B42" s="48"/>
      <c r="C42" s="618"/>
      <c r="D42" s="583"/>
      <c r="E42" s="583"/>
      <c r="F42" s="619"/>
      <c r="H42" s="418"/>
      <c r="I42" s="418"/>
      <c r="J42" s="418"/>
      <c r="K42" s="418"/>
      <c r="L42" s="418"/>
      <c r="M42" s="418"/>
      <c r="O42" s="418"/>
      <c r="P42" s="418"/>
      <c r="T42" s="65"/>
    </row>
    <row r="43" spans="2:20">
      <c r="B43" s="48"/>
      <c r="C43" s="618"/>
      <c r="D43" s="583"/>
      <c r="E43" s="583"/>
      <c r="F43" s="619"/>
      <c r="H43" s="418"/>
      <c r="I43" s="418"/>
      <c r="J43" s="418"/>
      <c r="K43" s="418"/>
      <c r="L43" s="418"/>
      <c r="M43" s="418"/>
      <c r="O43" s="418"/>
      <c r="P43" s="418"/>
      <c r="T43" s="65"/>
    </row>
    <row r="44" spans="2:20">
      <c r="B44" s="48"/>
      <c r="C44" s="620"/>
      <c r="D44" s="621"/>
      <c r="E44" s="621"/>
      <c r="F44" s="622"/>
      <c r="H44" s="418"/>
      <c r="I44" s="418"/>
      <c r="J44" s="418"/>
      <c r="K44" s="418"/>
      <c r="L44" s="418"/>
      <c r="M44" s="418"/>
      <c r="O44" s="418"/>
      <c r="P44" s="418"/>
      <c r="T44" s="65"/>
    </row>
    <row r="45" spans="2:20">
      <c r="B45" s="48"/>
      <c r="C45" s="418"/>
      <c r="D45" s="418"/>
      <c r="E45" s="104"/>
      <c r="F45" s="104"/>
      <c r="H45" s="418"/>
      <c r="I45" s="418"/>
      <c r="J45" s="418"/>
      <c r="K45" s="418"/>
      <c r="L45" s="418"/>
      <c r="M45" s="418"/>
      <c r="O45" s="418"/>
      <c r="P45" s="418"/>
      <c r="T45" s="65"/>
    </row>
    <row r="46" spans="2:20">
      <c r="B46" s="48"/>
      <c r="C46" s="418"/>
      <c r="D46" s="32"/>
      <c r="E46" s="110"/>
      <c r="F46" s="110"/>
      <c r="H46" s="418"/>
      <c r="I46" s="418"/>
      <c r="J46" s="418"/>
      <c r="K46" s="418"/>
      <c r="L46" s="418"/>
      <c r="M46" s="418"/>
      <c r="N46" s="418"/>
      <c r="O46" s="418"/>
      <c r="P46" s="418"/>
      <c r="R46" s="418"/>
      <c r="S46" s="418"/>
      <c r="T46" s="431"/>
    </row>
    <row r="47" spans="2:20">
      <c r="B47" s="198" t="s">
        <v>111</v>
      </c>
      <c r="C47" s="426"/>
      <c r="D47" s="426"/>
      <c r="E47" s="111"/>
      <c r="F47" s="111"/>
      <c r="G47" s="426"/>
      <c r="H47" s="426"/>
      <c r="I47" s="426"/>
      <c r="J47" s="426"/>
      <c r="K47" s="426"/>
      <c r="L47" s="426"/>
      <c r="M47" s="426"/>
      <c r="N47" s="426"/>
      <c r="O47" s="426"/>
      <c r="P47" s="426"/>
      <c r="Q47" s="426"/>
      <c r="R47" s="426"/>
      <c r="S47" s="426"/>
      <c r="T47" s="64"/>
    </row>
  </sheetData>
  <mergeCells count="7">
    <mergeCell ref="R10:R12"/>
    <mergeCell ref="T10:T12"/>
    <mergeCell ref="C40:F44"/>
    <mergeCell ref="H10:H12"/>
    <mergeCell ref="I10:J11"/>
    <mergeCell ref="L10:M11"/>
    <mergeCell ref="O10:P11"/>
  </mergeCells>
  <conditionalFormatting sqref="H3">
    <cfRule type="cellIs" dxfId="201" priority="13" stopIfTrue="1" operator="greaterThan">
      <formula>0</formula>
    </cfRule>
    <cfRule type="cellIs" dxfId="200" priority="14" stopIfTrue="1" operator="lessThan">
      <formula>1</formula>
    </cfRule>
  </conditionalFormatting>
  <conditionalFormatting sqref="H18:H20">
    <cfRule type="cellIs" dxfId="199" priority="7" stopIfTrue="1" operator="greaterThan">
      <formula>0</formula>
    </cfRule>
    <cfRule type="cellIs" dxfId="198" priority="8" stopIfTrue="1" operator="lessThan">
      <formula>1</formula>
    </cfRule>
  </conditionalFormatting>
  <conditionalFormatting sqref="H26:H28">
    <cfRule type="cellIs" dxfId="197" priority="5" stopIfTrue="1" operator="greaterThan">
      <formula>0</formula>
    </cfRule>
    <cfRule type="cellIs" dxfId="196" priority="6" stopIfTrue="1" operator="lessThan">
      <formula>1</formula>
    </cfRule>
  </conditionalFormatting>
  <conditionalFormatting sqref="H34:H36">
    <cfRule type="cellIs" dxfId="195" priority="3" stopIfTrue="1" operator="greaterThan">
      <formula>0</formula>
    </cfRule>
    <cfRule type="cellIs" dxfId="194" priority="4" stopIfTrue="1" operator="lessThan">
      <formula>1</formula>
    </cfRule>
  </conditionalFormatting>
  <dataValidations count="1">
    <dataValidation type="list" allowBlank="1" showInputMessage="1" showErrorMessage="1" sqref="M34:M36 P18:P20 P26:P28 P34:P36 J18:J20 J26:J28 J34:J36 M18:M20 M26:M28" xr:uid="{54258944-6873-4E7E-BF50-19F643DB3BDB}">
      <formula1>Confidence_grade</formula1>
    </dataValidation>
  </dataValidations>
  <pageMargins left="0.70866141732283472" right="0.70866141732283472" top="0.74803149606299213" bottom="0.74803149606299213" header="0.31496062992125984" footer="0.31496062992125984"/>
  <pageSetup paperSize="9" scale="44" orientation="landscape" horizontalDpi="300" r:id="rId1"/>
  <headerFooter>
    <oddHeader>&amp;LDepartment of Internal Affairs - Three Waters Reform Programme - Request for Information Template Workbook I</oddHeader>
    <oddFooter>&amp;LPage &amp;P</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CF94B6-E371-45A6-A56D-5065C68120B4}">
  <sheetPr>
    <tabColor rgb="FF55EBF7"/>
    <pageSetUpPr fitToPage="1"/>
  </sheetPr>
  <dimension ref="A1:XEV269"/>
  <sheetViews>
    <sheetView showGridLines="0" zoomScale="80" zoomScaleNormal="80" workbookViewId="0">
      <pane xSplit="8" ySplit="12" topLeftCell="I13" activePane="bottomRight" state="frozen"/>
      <selection activeCell="F20" sqref="F20"/>
      <selection pane="topRight" activeCell="F20" sqref="F20"/>
      <selection pane="bottomLeft" activeCell="F20" sqref="F20"/>
      <selection pane="bottomRight" activeCell="G18" sqref="G18"/>
    </sheetView>
  </sheetViews>
  <sheetFormatPr defaultColWidth="0" defaultRowHeight="0" customHeight="1" zeroHeight="1"/>
  <cols>
    <col min="1" max="1" width="2.453125" style="31" customWidth="1"/>
    <col min="2" max="2" width="6.453125" style="31" customWidth="1"/>
    <col min="3" max="3" width="17.08984375" style="31" customWidth="1"/>
    <col min="4" max="4" width="55" style="31" bestFit="1" customWidth="1"/>
    <col min="5" max="5" width="9.453125" style="31" customWidth="1"/>
    <col min="6" max="6" width="8.54296875" style="31" customWidth="1"/>
    <col min="7" max="7" width="8.54296875" style="33" customWidth="1"/>
    <col min="8" max="8" width="19" style="66" bestFit="1" customWidth="1"/>
    <col min="9" max="9" width="13.54296875" style="31" customWidth="1"/>
    <col min="10" max="11" width="5.54296875" style="31" customWidth="1"/>
    <col min="12" max="12" width="13.54296875" style="31" customWidth="1"/>
    <col min="13" max="14" width="5.54296875" style="31" customWidth="1"/>
    <col min="15" max="15" width="13.54296875" style="31" customWidth="1"/>
    <col min="16" max="16" width="5.54296875" style="31" customWidth="1"/>
    <col min="17" max="17" width="5.54296875" style="33" customWidth="1"/>
    <col min="18" max="18" width="16.54296875" style="33" customWidth="1"/>
    <col min="19" max="19" width="5.54296875" style="33" customWidth="1"/>
    <col min="20" max="21" width="16.54296875" style="33" customWidth="1"/>
    <col min="22" max="27" width="16.54296875" style="31" customWidth="1"/>
    <col min="28" max="28" width="16.54296875" style="418" customWidth="1"/>
    <col min="29" max="31" width="5.54296875" style="31" customWidth="1"/>
    <col min="32" max="32" width="15.453125" style="31" customWidth="1"/>
    <col min="33" max="33" width="4.54296875" style="31" customWidth="1"/>
    <col min="34" max="34" width="49.453125" style="31" customWidth="1"/>
    <col min="35" max="35" width="3.54296875" hidden="1"/>
    <col min="36" max="36" width="4.453125" hidden="1"/>
    <col min="37" max="16365" width="9.453125" hidden="1"/>
    <col min="16377" max="16384" width="9.453125" hidden="1"/>
  </cols>
  <sheetData>
    <row r="1" spans="1:34" ht="28.4" customHeight="1">
      <c r="A1" s="409"/>
      <c r="B1" s="35" t="str">
        <f>'Key information'!$B$6</f>
        <v>Three Waters Reform Programme: Request for Information Workbook I</v>
      </c>
      <c r="C1" s="36"/>
      <c r="D1" s="36"/>
      <c r="E1" s="186"/>
      <c r="F1" s="186"/>
      <c r="G1" s="186"/>
      <c r="H1" s="67"/>
      <c r="I1" s="186"/>
      <c r="J1" s="186"/>
      <c r="K1" s="186"/>
      <c r="L1" s="186"/>
      <c r="M1" s="186"/>
      <c r="N1" s="186"/>
      <c r="O1" s="186"/>
      <c r="P1" s="186"/>
      <c r="Q1" s="186"/>
      <c r="R1" s="186"/>
      <c r="S1" s="186"/>
      <c r="T1" s="186"/>
      <c r="U1" s="186"/>
      <c r="V1" s="186"/>
      <c r="W1" s="186"/>
      <c r="X1" s="186"/>
      <c r="Y1" s="186"/>
      <c r="Z1" s="186"/>
      <c r="AA1" s="186"/>
      <c r="AB1" s="524"/>
      <c r="AC1" s="186"/>
      <c r="AD1" s="186"/>
      <c r="AE1" s="186"/>
      <c r="AF1" s="186"/>
      <c r="AG1" s="186"/>
      <c r="AH1" s="187"/>
    </row>
    <row r="2" spans="1:34" ht="20">
      <c r="B2" s="37"/>
      <c r="C2" s="163"/>
      <c r="D2" s="116"/>
      <c r="E2" s="61"/>
      <c r="F2" s="61"/>
      <c r="G2" s="61"/>
      <c r="H2" s="61"/>
      <c r="I2" s="61"/>
      <c r="J2" s="61"/>
      <c r="K2" s="61"/>
      <c r="L2" s="61"/>
      <c r="M2" s="61"/>
      <c r="N2" s="61"/>
      <c r="O2" s="61"/>
      <c r="P2" s="61"/>
      <c r="Q2" s="61"/>
      <c r="R2" s="61"/>
      <c r="S2" s="61"/>
      <c r="T2" s="61"/>
      <c r="U2" s="61"/>
      <c r="V2" s="61"/>
      <c r="W2" s="61"/>
      <c r="X2" s="61"/>
      <c r="Y2" s="61"/>
      <c r="Z2" s="61"/>
      <c r="AA2" s="61"/>
      <c r="AC2" s="61"/>
      <c r="AD2" s="61"/>
      <c r="AE2" s="61"/>
      <c r="AF2" s="61"/>
      <c r="AG2" s="61"/>
      <c r="AH2" s="117"/>
    </row>
    <row r="3" spans="1:34" ht="14.5">
      <c r="A3" s="39"/>
      <c r="B3" s="329" t="s">
        <v>495</v>
      </c>
      <c r="C3" s="340"/>
      <c r="D3" s="321">
        <f>'Key information'!$E$8</f>
        <v>0</v>
      </c>
      <c r="E3" s="166"/>
      <c r="F3" s="118"/>
      <c r="G3" s="338" t="s">
        <v>100</v>
      </c>
      <c r="H3" s="323">
        <f>SUM(H16:H41)</f>
        <v>20</v>
      </c>
      <c r="I3" s="118"/>
      <c r="J3" s="118"/>
      <c r="K3" s="118"/>
      <c r="L3" s="118"/>
      <c r="M3" s="118"/>
      <c r="N3" s="118"/>
      <c r="O3" s="118"/>
      <c r="P3" s="189"/>
      <c r="Q3" s="60"/>
      <c r="R3" s="166"/>
      <c r="S3" s="166"/>
      <c r="T3" s="166"/>
      <c r="U3" s="166"/>
      <c r="V3" s="166"/>
      <c r="W3" s="166"/>
      <c r="X3" s="166"/>
      <c r="Y3" s="166"/>
      <c r="Z3" s="166"/>
      <c r="AA3" s="166"/>
      <c r="AB3" s="381"/>
      <c r="AC3" s="166"/>
      <c r="AD3" s="166"/>
      <c r="AE3" s="166"/>
      <c r="AF3" s="189"/>
      <c r="AG3" s="61"/>
      <c r="AH3" s="227"/>
    </row>
    <row r="4" spans="1:34" ht="14.5">
      <c r="B4" s="448" t="s">
        <v>507</v>
      </c>
      <c r="C4" s="190"/>
      <c r="D4" s="191"/>
      <c r="E4" s="192"/>
      <c r="F4" s="192"/>
      <c r="G4" s="192"/>
      <c r="H4" s="192"/>
      <c r="I4" s="192"/>
      <c r="J4" s="192"/>
      <c r="K4" s="192"/>
      <c r="L4" s="192"/>
      <c r="M4" s="192"/>
      <c r="N4" s="192"/>
      <c r="O4" s="192"/>
      <c r="P4" s="43"/>
      <c r="Q4" s="42"/>
      <c r="R4" s="42"/>
      <c r="S4" s="42"/>
      <c r="T4" s="42"/>
      <c r="U4" s="42"/>
      <c r="V4" s="42"/>
      <c r="W4" s="42"/>
      <c r="X4" s="42"/>
      <c r="Y4" s="42"/>
      <c r="Z4" s="42"/>
      <c r="AA4" s="42"/>
      <c r="AB4" s="42"/>
      <c r="AC4" s="42"/>
      <c r="AD4" s="42"/>
      <c r="AE4" s="42"/>
      <c r="AF4" s="43"/>
      <c r="AG4" s="43"/>
      <c r="AH4" s="228"/>
    </row>
    <row r="5" spans="1:34" ht="14.5">
      <c r="C5" s="32"/>
      <c r="H5" s="33"/>
      <c r="V5" s="33"/>
      <c r="W5" s="33"/>
      <c r="X5" s="33"/>
      <c r="Y5" s="33"/>
      <c r="Z5" s="33"/>
      <c r="AA5" s="33"/>
      <c r="AB5" s="419"/>
      <c r="AC5" s="33"/>
      <c r="AD5" s="33"/>
      <c r="AE5" s="33"/>
    </row>
    <row r="6" spans="1:34" ht="15" thickBot="1">
      <c r="B6" s="44"/>
      <c r="C6" s="45"/>
      <c r="D6" s="46"/>
      <c r="E6" s="46"/>
      <c r="F6" s="46"/>
      <c r="G6" s="46"/>
      <c r="H6" s="46"/>
      <c r="I6" s="46"/>
      <c r="J6" s="46"/>
      <c r="K6" s="46"/>
      <c r="L6" s="46"/>
      <c r="M6" s="46"/>
      <c r="N6" s="46"/>
      <c r="O6" s="46"/>
      <c r="P6" s="46"/>
      <c r="Q6" s="47"/>
      <c r="R6" s="47"/>
      <c r="S6" s="47"/>
      <c r="T6" s="47"/>
      <c r="U6" s="47"/>
      <c r="V6" s="47"/>
      <c r="W6" s="47"/>
      <c r="X6" s="47"/>
      <c r="Y6" s="47"/>
      <c r="Z6" s="47"/>
      <c r="AA6" s="47"/>
      <c r="AB6" s="47"/>
      <c r="AC6" s="47"/>
      <c r="AD6" s="47"/>
      <c r="AE6" s="47"/>
      <c r="AF6" s="46"/>
      <c r="AG6" s="46"/>
      <c r="AH6" s="131"/>
    </row>
    <row r="7" spans="1:34" ht="14.5">
      <c r="B7" s="48"/>
      <c r="C7" s="86" t="s">
        <v>722</v>
      </c>
      <c r="D7" s="87"/>
      <c r="E7" s="61"/>
      <c r="F7" s="61"/>
      <c r="G7" s="60"/>
      <c r="H7" s="61"/>
      <c r="I7" s="61"/>
      <c r="J7" s="61"/>
      <c r="K7" s="61"/>
      <c r="L7" s="61"/>
      <c r="M7" s="61"/>
      <c r="N7" s="61"/>
      <c r="O7" s="61"/>
      <c r="P7" s="61"/>
      <c r="Q7" s="60"/>
      <c r="R7" s="60"/>
      <c r="S7" s="60"/>
      <c r="T7" s="60"/>
      <c r="U7" s="60"/>
      <c r="V7" s="60"/>
      <c r="W7" s="60"/>
      <c r="X7" s="60"/>
      <c r="Y7" s="60"/>
      <c r="Z7" s="60"/>
      <c r="AA7" s="60"/>
      <c r="AB7" s="419"/>
      <c r="AC7" s="33"/>
      <c r="AD7" s="60"/>
      <c r="AE7" s="60"/>
      <c r="AF7" s="61"/>
      <c r="AG7" s="61"/>
      <c r="AH7" s="117"/>
    </row>
    <row r="8" spans="1:34" ht="15" thickBot="1">
      <c r="B8" s="48"/>
      <c r="C8" s="88" t="s">
        <v>181</v>
      </c>
      <c r="D8" s="89"/>
      <c r="E8" s="61"/>
      <c r="F8" s="61"/>
      <c r="G8" s="60"/>
      <c r="H8" s="61"/>
      <c r="I8" s="61"/>
      <c r="J8" s="61"/>
      <c r="K8" s="61"/>
      <c r="L8" s="61"/>
      <c r="M8" s="61"/>
      <c r="N8" s="61"/>
      <c r="O8" s="61"/>
      <c r="P8" s="61"/>
      <c r="Q8" s="60"/>
      <c r="R8" s="60"/>
      <c r="S8" s="60"/>
      <c r="T8" s="60"/>
      <c r="U8" s="60"/>
      <c r="V8" s="60"/>
      <c r="W8" s="60"/>
      <c r="X8" s="60"/>
      <c r="Y8" s="60"/>
      <c r="Z8" s="60"/>
      <c r="AA8" s="60"/>
      <c r="AB8" s="419"/>
      <c r="AC8" s="33"/>
      <c r="AD8" s="60"/>
      <c r="AE8" s="60"/>
      <c r="AF8" s="61"/>
      <c r="AG8" s="61"/>
      <c r="AH8" s="117"/>
    </row>
    <row r="9" spans="1:34" ht="17.5" thickBot="1">
      <c r="B9" s="48"/>
      <c r="C9" s="61"/>
      <c r="D9" s="61"/>
      <c r="E9" s="61"/>
      <c r="F9" s="61"/>
      <c r="G9" s="60"/>
      <c r="H9" s="61"/>
      <c r="I9" s="61"/>
      <c r="J9" s="61"/>
      <c r="K9" s="61"/>
      <c r="L9" s="61"/>
      <c r="M9" s="61"/>
      <c r="N9" s="61"/>
      <c r="O9" s="61"/>
      <c r="P9" s="61"/>
      <c r="Q9" s="60"/>
      <c r="R9" s="60"/>
      <c r="S9" s="60"/>
      <c r="T9" s="60"/>
      <c r="U9" s="60"/>
      <c r="V9" s="60"/>
      <c r="W9" s="60"/>
      <c r="X9" s="60"/>
      <c r="Y9" s="60"/>
      <c r="Z9" s="60"/>
      <c r="AA9" s="60"/>
      <c r="AB9" s="419"/>
      <c r="AC9" s="33"/>
      <c r="AD9" s="334" t="s">
        <v>836</v>
      </c>
      <c r="AE9" s="60"/>
      <c r="AF9" s="61"/>
      <c r="AG9" s="61"/>
      <c r="AH9" s="117"/>
    </row>
    <row r="10" spans="1:34" ht="14.4" customHeight="1">
      <c r="B10" s="48"/>
      <c r="C10" s="86" t="s">
        <v>101</v>
      </c>
      <c r="D10" s="95" t="s">
        <v>32</v>
      </c>
      <c r="E10" s="95" t="s">
        <v>102</v>
      </c>
      <c r="F10" s="91" t="s">
        <v>103</v>
      </c>
      <c r="H10" s="602" t="s">
        <v>104</v>
      </c>
      <c r="I10" s="605">
        <v>43646</v>
      </c>
      <c r="J10" s="606"/>
      <c r="L10" s="605">
        <v>44012</v>
      </c>
      <c r="M10" s="606"/>
      <c r="O10" s="594" t="s">
        <v>8</v>
      </c>
      <c r="P10" s="595"/>
      <c r="Q10" s="31"/>
      <c r="R10" s="567" t="s">
        <v>132</v>
      </c>
      <c r="T10" s="567" t="s">
        <v>118</v>
      </c>
      <c r="U10" s="567" t="s">
        <v>119</v>
      </c>
      <c r="V10" s="567" t="s">
        <v>120</v>
      </c>
      <c r="W10" s="567" t="s">
        <v>121</v>
      </c>
      <c r="X10" s="567" t="s">
        <v>122</v>
      </c>
      <c r="Y10" s="567" t="s">
        <v>123</v>
      </c>
      <c r="Z10" s="567" t="s">
        <v>124</v>
      </c>
      <c r="AA10" s="567" t="s">
        <v>125</v>
      </c>
      <c r="AB10" s="567" t="s">
        <v>835</v>
      </c>
      <c r="AC10" s="33"/>
      <c r="AD10" s="576" t="s">
        <v>112</v>
      </c>
      <c r="AE10" s="33"/>
      <c r="AF10" s="570" t="s">
        <v>105</v>
      </c>
      <c r="AG10" s="49"/>
      <c r="AH10" s="573" t="s">
        <v>106</v>
      </c>
    </row>
    <row r="11" spans="1:34" ht="14.5">
      <c r="B11" s="48"/>
      <c r="C11" s="126" t="s">
        <v>107</v>
      </c>
      <c r="D11" s="94"/>
      <c r="E11" s="94"/>
      <c r="F11" s="92" t="s">
        <v>108</v>
      </c>
      <c r="H11" s="603"/>
      <c r="I11" s="607"/>
      <c r="J11" s="608"/>
      <c r="L11" s="607"/>
      <c r="M11" s="608"/>
      <c r="O11" s="596"/>
      <c r="P11" s="597"/>
      <c r="Q11" s="31"/>
      <c r="R11" s="568"/>
      <c r="T11" s="568"/>
      <c r="U11" s="568"/>
      <c r="V11" s="568"/>
      <c r="W11" s="568"/>
      <c r="X11" s="568"/>
      <c r="Y11" s="568"/>
      <c r="Z11" s="568"/>
      <c r="AA11" s="568"/>
      <c r="AB11" s="568"/>
      <c r="AC11" s="33"/>
      <c r="AD11" s="577"/>
      <c r="AE11" s="33"/>
      <c r="AF11" s="571"/>
      <c r="AG11" s="49"/>
      <c r="AH11" s="574"/>
    </row>
    <row r="12" spans="1:34" ht="15" thickBot="1">
      <c r="B12" s="48"/>
      <c r="C12" s="88"/>
      <c r="D12" s="96"/>
      <c r="E12" s="96"/>
      <c r="F12" s="93"/>
      <c r="H12" s="604"/>
      <c r="I12" s="98"/>
      <c r="J12" s="375" t="s">
        <v>112</v>
      </c>
      <c r="L12" s="98"/>
      <c r="M12" s="375" t="s">
        <v>112</v>
      </c>
      <c r="O12" s="98"/>
      <c r="P12" s="375" t="s">
        <v>112</v>
      </c>
      <c r="Q12" s="31"/>
      <c r="R12" s="569"/>
      <c r="T12" s="569"/>
      <c r="U12" s="569"/>
      <c r="V12" s="569"/>
      <c r="W12" s="569"/>
      <c r="X12" s="569"/>
      <c r="Y12" s="569"/>
      <c r="Z12" s="569"/>
      <c r="AA12" s="569"/>
      <c r="AB12" s="569"/>
      <c r="AC12" s="33"/>
      <c r="AD12" s="578"/>
      <c r="AE12" s="33"/>
      <c r="AF12" s="572"/>
      <c r="AG12" s="50"/>
      <c r="AH12" s="575"/>
    </row>
    <row r="13" spans="1:34" ht="14.5">
      <c r="B13" s="48"/>
      <c r="C13" s="61"/>
      <c r="D13" s="61"/>
      <c r="E13" s="61"/>
      <c r="F13" s="61"/>
      <c r="G13" s="60"/>
      <c r="H13" s="61"/>
      <c r="I13" s="61"/>
      <c r="J13" s="61"/>
      <c r="K13" s="61"/>
      <c r="L13" s="61"/>
      <c r="M13" s="61"/>
      <c r="N13" s="61"/>
      <c r="O13" s="61"/>
      <c r="P13" s="61"/>
      <c r="Q13" s="60"/>
      <c r="R13" s="61"/>
      <c r="S13" s="61"/>
      <c r="T13" s="61"/>
      <c r="U13" s="61"/>
      <c r="V13" s="61"/>
      <c r="W13" s="61"/>
      <c r="X13" s="61"/>
      <c r="Y13" s="61"/>
      <c r="Z13" s="61"/>
      <c r="AA13" s="61"/>
      <c r="AC13" s="33"/>
      <c r="AD13" s="61"/>
      <c r="AE13" s="61"/>
      <c r="AF13" s="61"/>
      <c r="AG13" s="61"/>
      <c r="AH13" s="117"/>
    </row>
    <row r="14" spans="1:34" ht="14.5">
      <c r="B14" s="48"/>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C14" s="33"/>
      <c r="AD14" s="61"/>
      <c r="AE14" s="61"/>
      <c r="AF14" s="61"/>
      <c r="AG14" s="61"/>
      <c r="AH14" s="117"/>
    </row>
    <row r="15" spans="1:34" ht="16">
      <c r="B15" s="48"/>
      <c r="C15" s="53"/>
      <c r="D15" s="55" t="s">
        <v>182</v>
      </c>
      <c r="E15" s="55"/>
      <c r="F15" s="53"/>
      <c r="G15" s="61"/>
      <c r="H15" s="61"/>
      <c r="I15" s="60"/>
      <c r="J15" s="60"/>
      <c r="K15" s="60"/>
      <c r="L15" s="60"/>
      <c r="M15" s="60"/>
      <c r="N15" s="60"/>
      <c r="O15" s="60"/>
      <c r="P15" s="61"/>
      <c r="Q15" s="60"/>
      <c r="R15" s="60"/>
      <c r="S15" s="60"/>
      <c r="T15" s="60"/>
      <c r="U15" s="60"/>
      <c r="V15" s="60"/>
      <c r="W15" s="60"/>
      <c r="X15" s="60"/>
      <c r="Y15" s="60"/>
      <c r="Z15" s="60"/>
      <c r="AA15" s="90"/>
      <c r="AB15" s="90"/>
      <c r="AC15" s="33"/>
      <c r="AD15" s="61"/>
      <c r="AE15" s="61"/>
      <c r="AF15" s="60"/>
      <c r="AG15" s="60"/>
      <c r="AH15" s="169"/>
    </row>
    <row r="16" spans="1:34" ht="14.5">
      <c r="B16" s="119">
        <f>IF(C16="","",COUNTIF($C16:C$16,"&lt;&gt;""")-COUNTBLANK($C16:C$16))</f>
        <v>1</v>
      </c>
      <c r="C16" s="53" t="s">
        <v>183</v>
      </c>
      <c r="D16" s="53" t="s">
        <v>184</v>
      </c>
      <c r="E16" s="109" t="s">
        <v>128</v>
      </c>
      <c r="F16" s="54" t="s">
        <v>109</v>
      </c>
      <c r="G16" s="61"/>
      <c r="H16" s="324">
        <f>IF(AND(I16&lt;&gt;"",J16&lt;&gt;"",L16&lt;&gt;"",M16&lt;&gt;"",O16&lt;&gt;"",P16&lt;&gt;"",AH16&lt;&gt;"",R16&lt;&gt;"",T16&lt;&gt;"",U16&lt;&gt;"",V16&lt;&gt;"",W16&lt;&gt;"",X16&lt;&gt;"",Y16&lt;&gt;"",Z16&lt;&gt;"",AA16&lt;&gt;"",AB16&lt;&gt;"",AD16&lt;&gt;""),0,1)</f>
        <v>1</v>
      </c>
      <c r="I16" s="59"/>
      <c r="J16" s="113"/>
      <c r="K16" s="60"/>
      <c r="L16" s="59"/>
      <c r="M16" s="113"/>
      <c r="N16" s="60"/>
      <c r="O16" s="59"/>
      <c r="P16" s="113"/>
      <c r="Q16" s="60"/>
      <c r="R16" s="59"/>
      <c r="S16" s="60"/>
      <c r="T16" s="59"/>
      <c r="U16" s="59"/>
      <c r="V16" s="59"/>
      <c r="W16" s="59"/>
      <c r="X16" s="59"/>
      <c r="Y16" s="59"/>
      <c r="Z16" s="59"/>
      <c r="AA16" s="59"/>
      <c r="AB16" s="59"/>
      <c r="AC16" s="33"/>
      <c r="AD16" s="113"/>
      <c r="AE16" s="61"/>
      <c r="AF16" s="380"/>
      <c r="AG16" s="60"/>
      <c r="AH16" s="115"/>
    </row>
    <row r="17" spans="2:34" ht="14.5">
      <c r="B17" s="119">
        <f>IF(C17="","",COUNTIF($C$16:C17,"&lt;&gt;""")-COUNTBLANK($C$16:C17))</f>
        <v>2</v>
      </c>
      <c r="C17" s="53" t="s">
        <v>185</v>
      </c>
      <c r="D17" s="53" t="s">
        <v>186</v>
      </c>
      <c r="E17" s="109" t="s">
        <v>128</v>
      </c>
      <c r="F17" s="54" t="s">
        <v>109</v>
      </c>
      <c r="G17" s="60"/>
      <c r="H17" s="442">
        <f t="shared" ref="H17:H21" si="0">IF(AND(I17&lt;&gt;"",J17&lt;&gt;"",L17&lt;&gt;"",M17&lt;&gt;"",O17&lt;&gt;"",P17&lt;&gt;"",AH17&lt;&gt;"",R17&lt;&gt;"",T17&lt;&gt;"",U17&lt;&gt;"",V17&lt;&gt;"",W17&lt;&gt;"",X17&lt;&gt;"",Y17&lt;&gt;"",Z17&lt;&gt;"",AA17&lt;&gt;"",AB17&lt;&gt;"",AD17&lt;&gt;""),0,1)</f>
        <v>1</v>
      </c>
      <c r="I17" s="74"/>
      <c r="J17" s="113"/>
      <c r="K17" s="60"/>
      <c r="L17" s="74"/>
      <c r="M17" s="113"/>
      <c r="N17" s="60"/>
      <c r="O17" s="74"/>
      <c r="P17" s="113"/>
      <c r="Q17" s="60"/>
      <c r="R17" s="74"/>
      <c r="S17" s="60"/>
      <c r="T17" s="74"/>
      <c r="U17" s="74"/>
      <c r="V17" s="74"/>
      <c r="W17" s="74"/>
      <c r="X17" s="74"/>
      <c r="Y17" s="74"/>
      <c r="Z17" s="74"/>
      <c r="AA17" s="74"/>
      <c r="AB17" s="74"/>
      <c r="AC17" s="33"/>
      <c r="AD17" s="113"/>
      <c r="AE17" s="61"/>
      <c r="AF17" s="380"/>
      <c r="AG17" s="60"/>
      <c r="AH17" s="115"/>
    </row>
    <row r="18" spans="2:34" ht="14.5">
      <c r="B18" s="119">
        <f>IF(C18="","",COUNTIF($C$16:C18,"&lt;&gt;""")-COUNTBLANK($C$16:C18))</f>
        <v>3</v>
      </c>
      <c r="C18" s="53" t="s">
        <v>187</v>
      </c>
      <c r="D18" s="53" t="s">
        <v>188</v>
      </c>
      <c r="E18" s="109" t="s">
        <v>128</v>
      </c>
      <c r="F18" s="54" t="s">
        <v>109</v>
      </c>
      <c r="G18" s="60"/>
      <c r="H18" s="442">
        <f t="shared" si="0"/>
        <v>1</v>
      </c>
      <c r="I18" s="74"/>
      <c r="J18" s="113"/>
      <c r="K18" s="60"/>
      <c r="L18" s="74"/>
      <c r="M18" s="113"/>
      <c r="N18" s="60"/>
      <c r="O18" s="74"/>
      <c r="P18" s="113"/>
      <c r="Q18" s="60"/>
      <c r="R18" s="74"/>
      <c r="S18" s="60"/>
      <c r="T18" s="74"/>
      <c r="U18" s="74"/>
      <c r="V18" s="74"/>
      <c r="W18" s="74"/>
      <c r="X18" s="74"/>
      <c r="Y18" s="74"/>
      <c r="Z18" s="74"/>
      <c r="AA18" s="74"/>
      <c r="AB18" s="74"/>
      <c r="AC18" s="33"/>
      <c r="AD18" s="113"/>
      <c r="AE18" s="61"/>
      <c r="AF18" s="380"/>
      <c r="AG18" s="60"/>
      <c r="AH18" s="115"/>
    </row>
    <row r="19" spans="2:34" ht="14.5">
      <c r="B19" s="119">
        <f>IF(C19="","",COUNTIF($C$16:C19,"&lt;&gt;""")-COUNTBLANK($C$16:C19))</f>
        <v>4</v>
      </c>
      <c r="C19" s="53" t="s">
        <v>189</v>
      </c>
      <c r="D19" s="53" t="s">
        <v>719</v>
      </c>
      <c r="E19" s="102" t="s">
        <v>128</v>
      </c>
      <c r="F19" s="54" t="s">
        <v>109</v>
      </c>
      <c r="G19" s="60"/>
      <c r="H19" s="442">
        <f t="shared" si="0"/>
        <v>1</v>
      </c>
      <c r="I19" s="74"/>
      <c r="J19" s="113"/>
      <c r="K19" s="60"/>
      <c r="L19" s="74"/>
      <c r="M19" s="113"/>
      <c r="N19" s="60"/>
      <c r="O19" s="74"/>
      <c r="P19" s="113"/>
      <c r="Q19" s="60"/>
      <c r="R19" s="74"/>
      <c r="S19" s="60"/>
      <c r="T19" s="74"/>
      <c r="U19" s="74"/>
      <c r="V19" s="74"/>
      <c r="W19" s="74"/>
      <c r="X19" s="74"/>
      <c r="Y19" s="74"/>
      <c r="Z19" s="74"/>
      <c r="AA19" s="74"/>
      <c r="AB19" s="74"/>
      <c r="AC19" s="33"/>
      <c r="AD19" s="113"/>
      <c r="AE19" s="61"/>
      <c r="AF19" s="380"/>
      <c r="AG19" s="60"/>
      <c r="AH19" s="115"/>
    </row>
    <row r="20" spans="2:34" ht="14.5">
      <c r="B20" s="119">
        <f>IF(C20="","",COUNTIF($C$16:C20,"&lt;&gt;""")-COUNTBLANK($C$16:C20))</f>
        <v>5</v>
      </c>
      <c r="C20" s="53" t="s">
        <v>190</v>
      </c>
      <c r="D20" s="410" t="s">
        <v>191</v>
      </c>
      <c r="E20" s="102" t="s">
        <v>128</v>
      </c>
      <c r="F20" s="54" t="s">
        <v>109</v>
      </c>
      <c r="G20" s="60"/>
      <c r="H20" s="442">
        <f t="shared" si="0"/>
        <v>1</v>
      </c>
      <c r="I20" s="74"/>
      <c r="J20" s="113"/>
      <c r="K20" s="60"/>
      <c r="L20" s="74"/>
      <c r="M20" s="113"/>
      <c r="N20" s="60"/>
      <c r="O20" s="74"/>
      <c r="P20" s="113"/>
      <c r="Q20" s="60"/>
      <c r="R20" s="74"/>
      <c r="S20" s="60"/>
      <c r="T20" s="74"/>
      <c r="U20" s="74"/>
      <c r="V20" s="74"/>
      <c r="W20" s="74"/>
      <c r="X20" s="74"/>
      <c r="Y20" s="74"/>
      <c r="Z20" s="74"/>
      <c r="AA20" s="74"/>
      <c r="AB20" s="74"/>
      <c r="AC20" s="33"/>
      <c r="AD20" s="113"/>
      <c r="AE20" s="61"/>
      <c r="AF20" s="380"/>
      <c r="AG20" s="60"/>
      <c r="AH20" s="115"/>
    </row>
    <row r="21" spans="2:34" ht="14.5">
      <c r="B21" s="119">
        <f>IF(C21="","",COUNTIF($C$16:C21,"&lt;&gt;""")-COUNTBLANK($C$16:C21))</f>
        <v>6</v>
      </c>
      <c r="C21" s="397" t="s">
        <v>192</v>
      </c>
      <c r="D21" s="397" t="s">
        <v>113</v>
      </c>
      <c r="E21" s="398" t="s">
        <v>128</v>
      </c>
      <c r="F21" s="398" t="s">
        <v>114</v>
      </c>
      <c r="G21" s="60"/>
      <c r="H21" s="442">
        <f t="shared" si="0"/>
        <v>1</v>
      </c>
      <c r="I21" s="77">
        <f>SUM(I16:I20)</f>
        <v>0</v>
      </c>
      <c r="J21" s="113"/>
      <c r="K21" s="60"/>
      <c r="L21" s="77">
        <f>SUM(L16:L20)</f>
        <v>0</v>
      </c>
      <c r="M21" s="113"/>
      <c r="N21" s="60"/>
      <c r="O21" s="77">
        <f>SUM(O16:O20)</f>
        <v>0</v>
      </c>
      <c r="P21" s="113"/>
      <c r="Q21" s="60"/>
      <c r="R21" s="77">
        <f>SUM(R16:R20)</f>
        <v>0</v>
      </c>
      <c r="S21" s="60"/>
      <c r="T21" s="77">
        <f t="shared" ref="T21:Z21" si="1">SUM(T16:T20)</f>
        <v>0</v>
      </c>
      <c r="U21" s="77">
        <f t="shared" si="1"/>
        <v>0</v>
      </c>
      <c r="V21" s="77">
        <f t="shared" si="1"/>
        <v>0</v>
      </c>
      <c r="W21" s="77">
        <f t="shared" si="1"/>
        <v>0</v>
      </c>
      <c r="X21" s="77">
        <f t="shared" si="1"/>
        <v>0</v>
      </c>
      <c r="Y21" s="77">
        <f t="shared" si="1"/>
        <v>0</v>
      </c>
      <c r="Z21" s="77">
        <f t="shared" si="1"/>
        <v>0</v>
      </c>
      <c r="AA21" s="516">
        <f>SUM(AA16:AA20)</f>
        <v>0</v>
      </c>
      <c r="AB21" s="77">
        <f>SUM(AB16:AB20)</f>
        <v>0</v>
      </c>
      <c r="AC21" s="33"/>
      <c r="AD21" s="113"/>
      <c r="AE21" s="61"/>
      <c r="AF21" s="380"/>
      <c r="AG21" s="60"/>
      <c r="AH21" s="115"/>
    </row>
    <row r="22" spans="2:34" ht="17.899999999999999" customHeight="1">
      <c r="B22" s="119" t="str">
        <f>IF(C22="","",COUNTIF($C$16:C22,"&lt;&gt;""")-COUNTBLANK($C$16:C22))</f>
        <v/>
      </c>
      <c r="C22" s="401"/>
      <c r="D22" s="401"/>
      <c r="E22" s="401"/>
      <c r="F22" s="401"/>
      <c r="G22" s="61"/>
      <c r="H22" s="61"/>
      <c r="I22" s="210"/>
      <c r="J22" s="61"/>
      <c r="K22" s="60"/>
      <c r="L22" s="210"/>
      <c r="M22" s="61"/>
      <c r="N22" s="60"/>
      <c r="O22" s="210"/>
      <c r="P22" s="61"/>
      <c r="Q22" s="60"/>
      <c r="R22" s="210"/>
      <c r="S22" s="60"/>
      <c r="T22" s="210"/>
      <c r="U22" s="210"/>
      <c r="V22" s="210"/>
      <c r="W22" s="210"/>
      <c r="X22" s="210"/>
      <c r="Y22" s="210"/>
      <c r="Z22" s="210"/>
      <c r="AA22" s="210"/>
      <c r="AB22" s="76"/>
      <c r="AC22" s="33"/>
      <c r="AD22" s="61"/>
      <c r="AE22" s="61"/>
      <c r="AF22" s="61"/>
      <c r="AG22" s="61"/>
      <c r="AH22" s="117"/>
    </row>
    <row r="23" spans="2:34" ht="14.5">
      <c r="B23" s="119" t="str">
        <f>IF(C23="","",COUNTIF($C$16:C23,"&lt;&gt;""")-COUNTBLANK($C$16:C23))</f>
        <v/>
      </c>
      <c r="C23" s="397"/>
      <c r="D23" s="399" t="s">
        <v>193</v>
      </c>
      <c r="E23" s="399"/>
      <c r="F23" s="397"/>
      <c r="G23" s="60"/>
      <c r="H23" s="61"/>
      <c r="I23" s="211"/>
      <c r="J23" s="60"/>
      <c r="K23" s="60"/>
      <c r="L23" s="211"/>
      <c r="M23" s="60"/>
      <c r="N23" s="60"/>
      <c r="O23" s="211"/>
      <c r="P23" s="61"/>
      <c r="Q23" s="60"/>
      <c r="R23" s="211"/>
      <c r="S23" s="60"/>
      <c r="T23" s="211"/>
      <c r="U23" s="211"/>
      <c r="V23" s="211"/>
      <c r="W23" s="211"/>
      <c r="X23" s="211"/>
      <c r="Y23" s="211"/>
      <c r="Z23" s="211"/>
      <c r="AA23" s="211"/>
      <c r="AB23" s="75"/>
      <c r="AC23" s="33"/>
      <c r="AD23" s="61"/>
      <c r="AE23" s="61"/>
      <c r="AF23" s="60"/>
      <c r="AG23" s="60"/>
      <c r="AH23" s="169"/>
    </row>
    <row r="24" spans="2:34" ht="14.5">
      <c r="B24" s="119">
        <f>IF(C24="","",COUNTIF($C$16:C24,"&lt;&gt;""")-COUNTBLANK($C$16:C24))</f>
        <v>7</v>
      </c>
      <c r="C24" s="397" t="s">
        <v>194</v>
      </c>
      <c r="D24" s="101" t="s">
        <v>720</v>
      </c>
      <c r="E24" s="398" t="s">
        <v>128</v>
      </c>
      <c r="F24" s="398" t="s">
        <v>109</v>
      </c>
      <c r="G24" s="60"/>
      <c r="H24" s="442">
        <f t="shared" ref="H24:H31" si="2">IF(AND(I24&lt;&gt;"",J24&lt;&gt;"",L24&lt;&gt;"",M24&lt;&gt;"",O24&lt;&gt;"",P24&lt;&gt;"",AH24&lt;&gt;"",R24&lt;&gt;"",T24&lt;&gt;"",U24&lt;&gt;"",V24&lt;&gt;"",W24&lt;&gt;"",X24&lt;&gt;"",Y24&lt;&gt;"",Z24&lt;&gt;"",AA24&lt;&gt;"",AB24&lt;&gt;"",AD24&lt;&gt;""),0,1)</f>
        <v>1</v>
      </c>
      <c r="I24" s="74"/>
      <c r="J24" s="113"/>
      <c r="K24" s="60"/>
      <c r="L24" s="74"/>
      <c r="M24" s="113"/>
      <c r="N24" s="60"/>
      <c r="O24" s="74"/>
      <c r="P24" s="113"/>
      <c r="Q24" s="60"/>
      <c r="R24" s="74"/>
      <c r="S24" s="60"/>
      <c r="T24" s="74"/>
      <c r="U24" s="74"/>
      <c r="V24" s="74"/>
      <c r="W24" s="74"/>
      <c r="X24" s="74"/>
      <c r="Y24" s="74"/>
      <c r="Z24" s="74"/>
      <c r="AA24" s="74"/>
      <c r="AB24" s="74"/>
      <c r="AC24" s="33"/>
      <c r="AD24" s="113"/>
      <c r="AE24" s="61"/>
      <c r="AF24" s="380"/>
      <c r="AG24" s="60"/>
      <c r="AH24" s="115"/>
    </row>
    <row r="25" spans="2:34" ht="14.5">
      <c r="B25" s="119">
        <f>IF(C25="","",COUNTIF($C$16:C25,"&lt;&gt;""")-COUNTBLANK($C$16:C25))</f>
        <v>8</v>
      </c>
      <c r="C25" s="397" t="s">
        <v>195</v>
      </c>
      <c r="D25" s="397" t="s">
        <v>196</v>
      </c>
      <c r="E25" s="398" t="s">
        <v>128</v>
      </c>
      <c r="F25" s="398" t="s">
        <v>109</v>
      </c>
      <c r="G25" s="60"/>
      <c r="H25" s="442">
        <f t="shared" si="2"/>
        <v>1</v>
      </c>
      <c r="I25" s="74"/>
      <c r="J25" s="113"/>
      <c r="K25" s="60"/>
      <c r="L25" s="74"/>
      <c r="M25" s="113"/>
      <c r="N25" s="60"/>
      <c r="O25" s="74"/>
      <c r="P25" s="113"/>
      <c r="Q25" s="60"/>
      <c r="R25" s="74"/>
      <c r="S25" s="60"/>
      <c r="T25" s="74"/>
      <c r="U25" s="74"/>
      <c r="V25" s="74"/>
      <c r="W25" s="74"/>
      <c r="X25" s="74"/>
      <c r="Y25" s="74"/>
      <c r="Z25" s="74"/>
      <c r="AA25" s="74"/>
      <c r="AB25" s="74"/>
      <c r="AC25" s="33"/>
      <c r="AD25" s="113"/>
      <c r="AE25" s="61"/>
      <c r="AF25" s="380"/>
      <c r="AG25" s="60"/>
      <c r="AH25" s="115"/>
    </row>
    <row r="26" spans="2:34" ht="14.5">
      <c r="B26" s="119">
        <f>IF(C26="","",COUNTIF($C$16:C26,"&lt;&gt;""")-COUNTBLANK($C$16:C26))</f>
        <v>9</v>
      </c>
      <c r="C26" s="397" t="s">
        <v>197</v>
      </c>
      <c r="D26" s="397" t="s">
        <v>186</v>
      </c>
      <c r="E26" s="398" t="s">
        <v>128</v>
      </c>
      <c r="F26" s="398" t="s">
        <v>109</v>
      </c>
      <c r="G26" s="60"/>
      <c r="H26" s="442">
        <f t="shared" si="2"/>
        <v>1</v>
      </c>
      <c r="I26" s="74"/>
      <c r="J26" s="113"/>
      <c r="K26" s="60"/>
      <c r="L26" s="74"/>
      <c r="M26" s="113"/>
      <c r="N26" s="60"/>
      <c r="O26" s="74"/>
      <c r="P26" s="113"/>
      <c r="Q26" s="60"/>
      <c r="R26" s="74"/>
      <c r="S26" s="60"/>
      <c r="T26" s="74"/>
      <c r="U26" s="74"/>
      <c r="V26" s="74"/>
      <c r="W26" s="74"/>
      <c r="X26" s="74"/>
      <c r="Y26" s="74"/>
      <c r="Z26" s="74"/>
      <c r="AA26" s="74"/>
      <c r="AB26" s="74"/>
      <c r="AC26" s="33"/>
      <c r="AD26" s="113"/>
      <c r="AE26" s="61"/>
      <c r="AF26" s="380"/>
      <c r="AG26" s="60"/>
      <c r="AH26" s="115"/>
    </row>
    <row r="27" spans="2:34" ht="14.5">
      <c r="B27" s="119">
        <f>IF(C27="","",COUNTIF($C$16:C27,"&lt;&gt;""")-COUNTBLANK($C$16:C27))</f>
        <v>10</v>
      </c>
      <c r="C27" s="397" t="s">
        <v>198</v>
      </c>
      <c r="D27" s="397" t="s">
        <v>188</v>
      </c>
      <c r="E27" s="398" t="s">
        <v>128</v>
      </c>
      <c r="F27" s="398" t="s">
        <v>109</v>
      </c>
      <c r="G27" s="60"/>
      <c r="H27" s="442">
        <f t="shared" si="2"/>
        <v>1</v>
      </c>
      <c r="I27" s="74"/>
      <c r="J27" s="113"/>
      <c r="K27" s="60"/>
      <c r="L27" s="74"/>
      <c r="M27" s="113"/>
      <c r="N27" s="60"/>
      <c r="O27" s="74"/>
      <c r="P27" s="113"/>
      <c r="Q27" s="60"/>
      <c r="R27" s="74"/>
      <c r="S27" s="60"/>
      <c r="T27" s="74"/>
      <c r="U27" s="74"/>
      <c r="V27" s="74"/>
      <c r="W27" s="74"/>
      <c r="X27" s="74"/>
      <c r="Y27" s="74"/>
      <c r="Z27" s="74"/>
      <c r="AA27" s="74"/>
      <c r="AB27" s="74"/>
      <c r="AC27" s="33"/>
      <c r="AD27" s="113"/>
      <c r="AE27" s="61"/>
      <c r="AF27" s="380"/>
      <c r="AG27" s="60"/>
      <c r="AH27" s="115"/>
    </row>
    <row r="28" spans="2:34" ht="14.5">
      <c r="B28" s="119">
        <f>IF(C28="","",COUNTIF($C$16:C28,"&lt;&gt;""")-COUNTBLANK($C$16:C28))</f>
        <v>11</v>
      </c>
      <c r="C28" s="397" t="s">
        <v>199</v>
      </c>
      <c r="D28" s="397" t="s">
        <v>200</v>
      </c>
      <c r="E28" s="398" t="s">
        <v>128</v>
      </c>
      <c r="F28" s="398" t="s">
        <v>109</v>
      </c>
      <c r="G28" s="60"/>
      <c r="H28" s="442">
        <f t="shared" si="2"/>
        <v>1</v>
      </c>
      <c r="I28" s="74"/>
      <c r="J28" s="113"/>
      <c r="K28" s="60"/>
      <c r="L28" s="74"/>
      <c r="M28" s="113"/>
      <c r="N28" s="60"/>
      <c r="O28" s="74"/>
      <c r="P28" s="113"/>
      <c r="Q28" s="60"/>
      <c r="R28" s="74"/>
      <c r="S28" s="60"/>
      <c r="T28" s="74"/>
      <c r="U28" s="74"/>
      <c r="V28" s="74"/>
      <c r="W28" s="74"/>
      <c r="X28" s="74"/>
      <c r="Y28" s="74"/>
      <c r="Z28" s="74"/>
      <c r="AA28" s="74"/>
      <c r="AB28" s="74"/>
      <c r="AC28" s="33"/>
      <c r="AD28" s="113"/>
      <c r="AE28" s="61"/>
      <c r="AF28" s="380"/>
      <c r="AG28" s="60"/>
      <c r="AH28" s="115"/>
    </row>
    <row r="29" spans="2:34" ht="14.5">
      <c r="B29" s="119">
        <f>IF(C29="","",COUNTIF($C$16:C29,"&lt;&gt;""")-COUNTBLANK($C$16:C29))</f>
        <v>12</v>
      </c>
      <c r="C29" s="397" t="s">
        <v>201</v>
      </c>
      <c r="D29" s="397" t="s">
        <v>191</v>
      </c>
      <c r="E29" s="398" t="s">
        <v>128</v>
      </c>
      <c r="F29" s="398" t="s">
        <v>109</v>
      </c>
      <c r="G29" s="60"/>
      <c r="H29" s="442">
        <f t="shared" si="2"/>
        <v>1</v>
      </c>
      <c r="I29" s="74"/>
      <c r="J29" s="113"/>
      <c r="K29" s="60"/>
      <c r="L29" s="74"/>
      <c r="M29" s="113"/>
      <c r="N29" s="60"/>
      <c r="O29" s="74"/>
      <c r="P29" s="113"/>
      <c r="Q29" s="60"/>
      <c r="R29" s="74"/>
      <c r="S29" s="60"/>
      <c r="T29" s="74"/>
      <c r="U29" s="74"/>
      <c r="V29" s="74"/>
      <c r="W29" s="74"/>
      <c r="X29" s="74"/>
      <c r="Y29" s="74"/>
      <c r="Z29" s="74"/>
      <c r="AA29" s="74"/>
      <c r="AB29" s="74"/>
      <c r="AC29" s="33"/>
      <c r="AD29" s="113"/>
      <c r="AE29" s="61"/>
      <c r="AF29" s="380"/>
      <c r="AG29" s="60"/>
      <c r="AH29" s="115"/>
    </row>
    <row r="30" spans="2:34" ht="14.5">
      <c r="B30" s="119">
        <f>IF(C30="","",COUNTIF($C$16:C30,"&lt;&gt;""")-COUNTBLANK($C$16:C30))</f>
        <v>13</v>
      </c>
      <c r="C30" s="397" t="s">
        <v>202</v>
      </c>
      <c r="D30" s="397" t="s">
        <v>113</v>
      </c>
      <c r="E30" s="398" t="s">
        <v>128</v>
      </c>
      <c r="F30" s="398" t="s">
        <v>114</v>
      </c>
      <c r="G30" s="60"/>
      <c r="H30" s="442">
        <f t="shared" si="2"/>
        <v>1</v>
      </c>
      <c r="I30" s="77">
        <f>SUM(I24:I29)</f>
        <v>0</v>
      </c>
      <c r="J30" s="113"/>
      <c r="K30" s="60"/>
      <c r="L30" s="77">
        <f>SUM(L24:L29)</f>
        <v>0</v>
      </c>
      <c r="M30" s="113"/>
      <c r="N30" s="60"/>
      <c r="O30" s="77">
        <f>SUM(O24:O29)</f>
        <v>0</v>
      </c>
      <c r="P30" s="113"/>
      <c r="Q30" s="60"/>
      <c r="R30" s="77">
        <f>SUM(R24:R29)</f>
        <v>0</v>
      </c>
      <c r="S30" s="60"/>
      <c r="T30" s="77">
        <f t="shared" ref="T30:AA30" si="3">SUM(T24:T29)</f>
        <v>0</v>
      </c>
      <c r="U30" s="77">
        <f t="shared" si="3"/>
        <v>0</v>
      </c>
      <c r="V30" s="77">
        <f t="shared" si="3"/>
        <v>0</v>
      </c>
      <c r="W30" s="77">
        <f t="shared" si="3"/>
        <v>0</v>
      </c>
      <c r="X30" s="77">
        <f t="shared" si="3"/>
        <v>0</v>
      </c>
      <c r="Y30" s="77">
        <f t="shared" si="3"/>
        <v>0</v>
      </c>
      <c r="Z30" s="77">
        <f t="shared" si="3"/>
        <v>0</v>
      </c>
      <c r="AA30" s="77">
        <f t="shared" si="3"/>
        <v>0</v>
      </c>
      <c r="AB30" s="77">
        <f>SUM(AB24:AB29)</f>
        <v>0</v>
      </c>
      <c r="AC30" s="33"/>
      <c r="AD30" s="113"/>
      <c r="AE30" s="61"/>
      <c r="AF30" s="380"/>
      <c r="AG30" s="60"/>
      <c r="AH30" s="115"/>
    </row>
    <row r="31" spans="2:34" ht="14.5">
      <c r="B31" s="119">
        <f>IF(C31="","",COUNTIF($C$16:C31,"&lt;&gt;""")-COUNTBLANK($C$16:C31))</f>
        <v>14</v>
      </c>
      <c r="C31" s="397" t="s">
        <v>203</v>
      </c>
      <c r="D31" s="397" t="s">
        <v>204</v>
      </c>
      <c r="E31" s="398" t="s">
        <v>128</v>
      </c>
      <c r="F31" s="398" t="s">
        <v>114</v>
      </c>
      <c r="G31" s="60"/>
      <c r="H31" s="442">
        <f t="shared" si="2"/>
        <v>1</v>
      </c>
      <c r="I31" s="77">
        <f>+I21+I30</f>
        <v>0</v>
      </c>
      <c r="J31" s="113"/>
      <c r="K31" s="60"/>
      <c r="L31" s="77">
        <f>+L21+L30</f>
        <v>0</v>
      </c>
      <c r="M31" s="113"/>
      <c r="N31" s="60"/>
      <c r="O31" s="77">
        <f>+O21+O30</f>
        <v>0</v>
      </c>
      <c r="P31" s="113"/>
      <c r="Q31" s="60"/>
      <c r="R31" s="77">
        <f>+R21+R30</f>
        <v>0</v>
      </c>
      <c r="S31" s="60"/>
      <c r="T31" s="77">
        <f t="shared" ref="T31:AA31" si="4">+T21+T30</f>
        <v>0</v>
      </c>
      <c r="U31" s="77">
        <f t="shared" si="4"/>
        <v>0</v>
      </c>
      <c r="V31" s="77">
        <f t="shared" si="4"/>
        <v>0</v>
      </c>
      <c r="W31" s="77">
        <f t="shared" si="4"/>
        <v>0</v>
      </c>
      <c r="X31" s="77">
        <f t="shared" si="4"/>
        <v>0</v>
      </c>
      <c r="Y31" s="77">
        <f t="shared" si="4"/>
        <v>0</v>
      </c>
      <c r="Z31" s="77">
        <f>+Z21+Z30</f>
        <v>0</v>
      </c>
      <c r="AA31" s="77">
        <f t="shared" si="4"/>
        <v>0</v>
      </c>
      <c r="AB31" s="77">
        <f>+AB21+AB30</f>
        <v>0</v>
      </c>
      <c r="AC31" s="33"/>
      <c r="AD31" s="113"/>
      <c r="AE31" s="61"/>
      <c r="AF31" s="380"/>
      <c r="AG31" s="60"/>
      <c r="AH31" s="115"/>
    </row>
    <row r="32" spans="2:34" ht="14.5">
      <c r="B32" s="119" t="str">
        <f>IF(C32="","",COUNTIF($C$16:C32,"&lt;&gt;""")-COUNTBLANK($C$16:C32))</f>
        <v/>
      </c>
      <c r="C32" s="400"/>
      <c r="D32" s="400"/>
      <c r="E32" s="400"/>
      <c r="F32" s="400"/>
      <c r="G32" s="60"/>
      <c r="H32" s="61"/>
      <c r="I32" s="211"/>
      <c r="J32" s="61"/>
      <c r="K32" s="60"/>
      <c r="L32" s="211"/>
      <c r="M32" s="61"/>
      <c r="N32" s="60"/>
      <c r="O32" s="211"/>
      <c r="P32" s="61"/>
      <c r="Q32" s="60"/>
      <c r="R32" s="211"/>
      <c r="S32" s="60"/>
      <c r="T32" s="211"/>
      <c r="U32" s="211"/>
      <c r="V32" s="211"/>
      <c r="W32" s="211"/>
      <c r="X32" s="211"/>
      <c r="Y32" s="211"/>
      <c r="Z32" s="211"/>
      <c r="AA32" s="211"/>
      <c r="AB32" s="75"/>
      <c r="AC32" s="33"/>
      <c r="AD32" s="61"/>
      <c r="AE32" s="61"/>
      <c r="AF32" s="60"/>
      <c r="AG32" s="60"/>
      <c r="AH32" s="169"/>
    </row>
    <row r="33" spans="1:34" ht="14.5">
      <c r="B33" s="119" t="str">
        <f>IF(C33="","",COUNTIF($C$16:C33,"&lt;&gt;""")-COUNTBLANK($C$16:C33))</f>
        <v/>
      </c>
      <c r="C33" s="397"/>
      <c r="D33" s="399" t="s">
        <v>205</v>
      </c>
      <c r="E33" s="399"/>
      <c r="F33" s="397"/>
      <c r="G33" s="60"/>
      <c r="H33" s="61"/>
      <c r="I33" s="211"/>
      <c r="J33" s="60"/>
      <c r="K33" s="60"/>
      <c r="L33" s="211"/>
      <c r="M33" s="60"/>
      <c r="N33" s="60"/>
      <c r="O33" s="211"/>
      <c r="P33" s="61"/>
      <c r="Q33" s="60"/>
      <c r="R33" s="211"/>
      <c r="S33" s="60"/>
      <c r="T33" s="211"/>
      <c r="U33" s="211"/>
      <c r="V33" s="211"/>
      <c r="W33" s="211"/>
      <c r="X33" s="211"/>
      <c r="Y33" s="211"/>
      <c r="Z33" s="211"/>
      <c r="AA33" s="211"/>
      <c r="AB33" s="75"/>
      <c r="AC33" s="33"/>
      <c r="AD33" s="61"/>
      <c r="AE33" s="61"/>
      <c r="AF33" s="60"/>
      <c r="AG33" s="60"/>
      <c r="AH33" s="169"/>
    </row>
    <row r="34" spans="1:34" ht="14.5">
      <c r="B34" s="119">
        <f>IF(C34="","",COUNTIF($C$16:C34,"&lt;&gt;""")-COUNTBLANK($C$16:C34))</f>
        <v>15</v>
      </c>
      <c r="C34" s="397" t="s">
        <v>206</v>
      </c>
      <c r="D34" s="397" t="s">
        <v>168</v>
      </c>
      <c r="E34" s="398" t="s">
        <v>128</v>
      </c>
      <c r="F34" s="398" t="s">
        <v>109</v>
      </c>
      <c r="G34" s="60"/>
      <c r="H34" s="442">
        <f t="shared" ref="H34:H36" si="5">IF(AND(I34&lt;&gt;"",J34&lt;&gt;"",L34&lt;&gt;"",M34&lt;&gt;"",O34&lt;&gt;"",P34&lt;&gt;"",AH34&lt;&gt;"",R34&lt;&gt;"",T34&lt;&gt;"",U34&lt;&gt;"",V34&lt;&gt;"",W34&lt;&gt;"",X34&lt;&gt;"",Y34&lt;&gt;"",Z34&lt;&gt;"",AA34&lt;&gt;"",AB34&lt;&gt;"",AD34&lt;&gt;""),0,1)</f>
        <v>1</v>
      </c>
      <c r="I34" s="74"/>
      <c r="J34" s="113"/>
      <c r="K34" s="60"/>
      <c r="L34" s="74"/>
      <c r="M34" s="113"/>
      <c r="N34" s="60"/>
      <c r="O34" s="74"/>
      <c r="P34" s="113"/>
      <c r="Q34" s="60"/>
      <c r="R34" s="74"/>
      <c r="S34" s="60"/>
      <c r="T34" s="74"/>
      <c r="U34" s="74"/>
      <c r="V34" s="74"/>
      <c r="W34" s="74"/>
      <c r="X34" s="74"/>
      <c r="Y34" s="74"/>
      <c r="Z34" s="74"/>
      <c r="AA34" s="74"/>
      <c r="AB34" s="74"/>
      <c r="AC34" s="33"/>
      <c r="AD34" s="113"/>
      <c r="AE34" s="61"/>
      <c r="AF34" s="380"/>
      <c r="AG34" s="60"/>
      <c r="AH34" s="115"/>
    </row>
    <row r="35" spans="1:34" ht="14.5">
      <c r="B35" s="119">
        <f>IF(C35="","",COUNTIF($C$16:C35,"&lt;&gt;""")-COUNTBLANK($C$16:C35))</f>
        <v>16</v>
      </c>
      <c r="C35" s="397" t="s">
        <v>207</v>
      </c>
      <c r="D35" s="397" t="s">
        <v>208</v>
      </c>
      <c r="E35" s="398" t="s">
        <v>128</v>
      </c>
      <c r="F35" s="398" t="s">
        <v>109</v>
      </c>
      <c r="G35" s="60"/>
      <c r="H35" s="442">
        <f t="shared" si="5"/>
        <v>1</v>
      </c>
      <c r="I35" s="74"/>
      <c r="J35" s="113"/>
      <c r="K35" s="60"/>
      <c r="L35" s="74"/>
      <c r="M35" s="113"/>
      <c r="N35" s="60"/>
      <c r="O35" s="74"/>
      <c r="P35" s="113"/>
      <c r="Q35" s="60"/>
      <c r="R35" s="74"/>
      <c r="S35" s="60"/>
      <c r="T35" s="74"/>
      <c r="U35" s="74"/>
      <c r="V35" s="74"/>
      <c r="W35" s="74"/>
      <c r="X35" s="74"/>
      <c r="Y35" s="74"/>
      <c r="Z35" s="74"/>
      <c r="AA35" s="74"/>
      <c r="AB35" s="74"/>
      <c r="AC35" s="33"/>
      <c r="AD35" s="113"/>
      <c r="AE35" s="61"/>
      <c r="AF35" s="380"/>
      <c r="AG35" s="60"/>
      <c r="AH35" s="115"/>
    </row>
    <row r="36" spans="1:34" ht="14.5">
      <c r="B36" s="119">
        <f>IF(C36="","",COUNTIF($C$16:C36,"&lt;&gt;""")-COUNTBLANK($C$16:C36))</f>
        <v>17</v>
      </c>
      <c r="C36" s="397" t="s">
        <v>209</v>
      </c>
      <c r="D36" s="397" t="s">
        <v>113</v>
      </c>
      <c r="E36" s="398" t="s">
        <v>128</v>
      </c>
      <c r="F36" s="398" t="s">
        <v>114</v>
      </c>
      <c r="G36" s="60"/>
      <c r="H36" s="442">
        <f t="shared" si="5"/>
        <v>1</v>
      </c>
      <c r="I36" s="77">
        <f>I34+I35</f>
        <v>0</v>
      </c>
      <c r="J36" s="113"/>
      <c r="K36" s="60"/>
      <c r="L36" s="77">
        <f>L34+L35</f>
        <v>0</v>
      </c>
      <c r="M36" s="113"/>
      <c r="N36" s="60"/>
      <c r="O36" s="77">
        <f>O34+O35</f>
        <v>0</v>
      </c>
      <c r="P36" s="113"/>
      <c r="Q36" s="60"/>
      <c r="R36" s="77">
        <f>R34+R35</f>
        <v>0</v>
      </c>
      <c r="S36" s="60"/>
      <c r="T36" s="77">
        <f t="shared" ref="T36:AA36" si="6">T34+T35</f>
        <v>0</v>
      </c>
      <c r="U36" s="77">
        <f t="shared" si="6"/>
        <v>0</v>
      </c>
      <c r="V36" s="77">
        <f t="shared" si="6"/>
        <v>0</v>
      </c>
      <c r="W36" s="77">
        <f t="shared" si="6"/>
        <v>0</v>
      </c>
      <c r="X36" s="77">
        <f t="shared" si="6"/>
        <v>0</v>
      </c>
      <c r="Y36" s="77">
        <f t="shared" si="6"/>
        <v>0</v>
      </c>
      <c r="Z36" s="77">
        <f>Z34+Z35</f>
        <v>0</v>
      </c>
      <c r="AA36" s="77">
        <f t="shared" si="6"/>
        <v>0</v>
      </c>
      <c r="AB36" s="77">
        <f>AB34+AB35</f>
        <v>0</v>
      </c>
      <c r="AC36" s="33"/>
      <c r="AD36" s="113"/>
      <c r="AE36" s="61"/>
      <c r="AF36" s="380"/>
      <c r="AG36" s="60"/>
      <c r="AH36" s="115"/>
    </row>
    <row r="37" spans="1:34" ht="14.5">
      <c r="B37" s="119" t="str">
        <f>IF(C37="","",COUNTIF($C$16:C37,"&lt;&gt;""")-COUNTBLANK($C$16:C37))</f>
        <v/>
      </c>
      <c r="C37" s="400"/>
      <c r="D37" s="400"/>
      <c r="E37" s="400"/>
      <c r="F37" s="400"/>
      <c r="G37" s="60"/>
      <c r="H37" s="61"/>
      <c r="I37" s="211"/>
      <c r="J37" s="61"/>
      <c r="K37" s="60"/>
      <c r="L37" s="211"/>
      <c r="M37" s="61"/>
      <c r="N37" s="60"/>
      <c r="O37" s="211"/>
      <c r="P37" s="61"/>
      <c r="Q37" s="60"/>
      <c r="R37" s="211"/>
      <c r="S37" s="60"/>
      <c r="T37" s="211"/>
      <c r="U37" s="211"/>
      <c r="V37" s="211"/>
      <c r="W37" s="211"/>
      <c r="X37" s="211"/>
      <c r="Y37" s="211"/>
      <c r="Z37" s="211"/>
      <c r="AA37" s="211"/>
      <c r="AB37" s="75"/>
      <c r="AC37" s="33"/>
      <c r="AD37" s="61"/>
      <c r="AE37" s="61"/>
      <c r="AF37" s="60"/>
      <c r="AG37" s="60"/>
      <c r="AH37" s="169"/>
    </row>
    <row r="38" spans="1:34" ht="14.5">
      <c r="B38" s="119" t="str">
        <f>IF(C38="","",COUNTIF($C$16:C38,"&lt;&gt;""")-COUNTBLANK($C$16:C38))</f>
        <v/>
      </c>
      <c r="C38" s="397"/>
      <c r="D38" s="399" t="s">
        <v>210</v>
      </c>
      <c r="E38" s="399"/>
      <c r="F38" s="397"/>
      <c r="G38" s="60"/>
      <c r="H38" s="61"/>
      <c r="I38" s="211"/>
      <c r="J38" s="60"/>
      <c r="K38" s="60"/>
      <c r="L38" s="211"/>
      <c r="M38" s="60"/>
      <c r="N38" s="60"/>
      <c r="O38" s="211"/>
      <c r="P38" s="61"/>
      <c r="Q38" s="60"/>
      <c r="R38" s="211"/>
      <c r="S38" s="60"/>
      <c r="T38" s="211"/>
      <c r="U38" s="211"/>
      <c r="V38" s="211"/>
      <c r="W38" s="211"/>
      <c r="X38" s="211"/>
      <c r="Y38" s="211"/>
      <c r="Z38" s="211"/>
      <c r="AA38" s="211"/>
      <c r="AB38" s="75"/>
      <c r="AC38" s="33"/>
      <c r="AD38" s="61"/>
      <c r="AE38" s="61"/>
      <c r="AF38" s="60"/>
      <c r="AG38" s="60"/>
      <c r="AH38" s="169"/>
    </row>
    <row r="39" spans="1:34" ht="14.5">
      <c r="B39" s="119">
        <f>IF(C39="","",COUNTIF($C$16:C39,"&lt;&gt;""")-COUNTBLANK($C$16:C39))</f>
        <v>18</v>
      </c>
      <c r="C39" s="397" t="s">
        <v>211</v>
      </c>
      <c r="D39" s="397" t="s">
        <v>503</v>
      </c>
      <c r="E39" s="398" t="s">
        <v>128</v>
      </c>
      <c r="F39" s="398" t="s">
        <v>109</v>
      </c>
      <c r="G39" s="60"/>
      <c r="H39" s="442">
        <f t="shared" ref="H39:H41" si="7">IF(AND(I39&lt;&gt;"",J39&lt;&gt;"",L39&lt;&gt;"",M39&lt;&gt;"",O39&lt;&gt;"",P39&lt;&gt;"",AH39&lt;&gt;"",R39&lt;&gt;"",T39&lt;&gt;"",U39&lt;&gt;"",V39&lt;&gt;"",W39&lt;&gt;"",X39&lt;&gt;"",Y39&lt;&gt;"",Z39&lt;&gt;"",AA39&lt;&gt;"",AB39&lt;&gt;"",AD39&lt;&gt;""),0,1)</f>
        <v>1</v>
      </c>
      <c r="I39" s="74"/>
      <c r="J39" s="113"/>
      <c r="K39" s="60"/>
      <c r="L39" s="74"/>
      <c r="M39" s="113"/>
      <c r="N39" s="60"/>
      <c r="O39" s="74"/>
      <c r="P39" s="113"/>
      <c r="Q39" s="60"/>
      <c r="R39" s="74"/>
      <c r="S39" s="60"/>
      <c r="T39" s="74"/>
      <c r="U39" s="74"/>
      <c r="V39" s="74"/>
      <c r="W39" s="74"/>
      <c r="X39" s="74"/>
      <c r="Y39" s="74"/>
      <c r="Z39" s="74"/>
      <c r="AA39" s="74"/>
      <c r="AB39" s="74"/>
      <c r="AC39" s="33"/>
      <c r="AD39" s="113"/>
      <c r="AE39" s="61"/>
      <c r="AF39" s="380"/>
      <c r="AG39" s="60"/>
      <c r="AH39" s="115"/>
    </row>
    <row r="40" spans="1:34" ht="14.5">
      <c r="B40" s="119">
        <f>IF(C40="","",COUNTIF($C$16:C40,"&lt;&gt;""")-COUNTBLANK($C$16:C40))</f>
        <v>19</v>
      </c>
      <c r="C40" s="397" t="s">
        <v>212</v>
      </c>
      <c r="D40" s="397" t="s">
        <v>213</v>
      </c>
      <c r="E40" s="398" t="s">
        <v>128</v>
      </c>
      <c r="F40" s="398" t="s">
        <v>109</v>
      </c>
      <c r="G40" s="60"/>
      <c r="H40" s="442">
        <f t="shared" si="7"/>
        <v>1</v>
      </c>
      <c r="I40" s="74"/>
      <c r="J40" s="113"/>
      <c r="K40" s="60"/>
      <c r="L40" s="74"/>
      <c r="M40" s="113"/>
      <c r="N40" s="60"/>
      <c r="O40" s="74"/>
      <c r="P40" s="113"/>
      <c r="Q40" s="60"/>
      <c r="R40" s="74"/>
      <c r="S40" s="60"/>
      <c r="T40" s="74"/>
      <c r="U40" s="74"/>
      <c r="V40" s="74"/>
      <c r="W40" s="74"/>
      <c r="X40" s="74"/>
      <c r="Y40" s="74"/>
      <c r="Z40" s="74"/>
      <c r="AA40" s="74"/>
      <c r="AB40" s="74"/>
      <c r="AC40" s="33"/>
      <c r="AD40" s="113"/>
      <c r="AE40" s="61"/>
      <c r="AF40" s="380"/>
      <c r="AG40" s="60"/>
      <c r="AH40" s="115"/>
    </row>
    <row r="41" spans="1:34" ht="14.5">
      <c r="B41" s="119">
        <f>IF(C41="","",COUNTIF($C$16:C41,"&lt;&gt;""")-COUNTBLANK($C$16:C41))</f>
        <v>20</v>
      </c>
      <c r="C41" s="397" t="s">
        <v>214</v>
      </c>
      <c r="D41" s="397" t="s">
        <v>215</v>
      </c>
      <c r="E41" s="398" t="s">
        <v>128</v>
      </c>
      <c r="F41" s="398" t="s">
        <v>114</v>
      </c>
      <c r="G41" s="60"/>
      <c r="H41" s="442">
        <f t="shared" si="7"/>
        <v>1</v>
      </c>
      <c r="I41" s="341">
        <f>+I39+I40</f>
        <v>0</v>
      </c>
      <c r="J41" s="113"/>
      <c r="K41" s="60"/>
      <c r="L41" s="341">
        <f>+L39+L40</f>
        <v>0</v>
      </c>
      <c r="M41" s="113"/>
      <c r="N41" s="60"/>
      <c r="O41" s="341">
        <f>+O39+O40</f>
        <v>0</v>
      </c>
      <c r="P41" s="113"/>
      <c r="Q41" s="60"/>
      <c r="R41" s="341">
        <f>+R39+R40</f>
        <v>0</v>
      </c>
      <c r="S41" s="60"/>
      <c r="T41" s="341">
        <f t="shared" ref="T41:AA41" si="8">+T39+T40</f>
        <v>0</v>
      </c>
      <c r="U41" s="341">
        <f t="shared" si="8"/>
        <v>0</v>
      </c>
      <c r="V41" s="341">
        <f t="shared" si="8"/>
        <v>0</v>
      </c>
      <c r="W41" s="341">
        <f t="shared" si="8"/>
        <v>0</v>
      </c>
      <c r="X41" s="341">
        <f t="shared" si="8"/>
        <v>0</v>
      </c>
      <c r="Y41" s="341">
        <f t="shared" si="8"/>
        <v>0</v>
      </c>
      <c r="Z41" s="341">
        <f>+Z39+Z40</f>
        <v>0</v>
      </c>
      <c r="AA41" s="341">
        <f t="shared" si="8"/>
        <v>0</v>
      </c>
      <c r="AB41" s="526">
        <f>+AB39+AB40</f>
        <v>0</v>
      </c>
      <c r="AC41" s="33"/>
      <c r="AD41" s="113"/>
      <c r="AE41" s="61"/>
      <c r="AF41" s="380"/>
      <c r="AG41" s="60"/>
      <c r="AH41" s="115"/>
    </row>
    <row r="42" spans="1:34" ht="14.5">
      <c r="A42" s="33"/>
      <c r="B42" s="48"/>
      <c r="C42" s="400"/>
      <c r="D42" s="400"/>
      <c r="E42" s="400"/>
      <c r="F42" s="400"/>
      <c r="G42" s="60"/>
      <c r="H42" s="60"/>
      <c r="I42" s="60"/>
      <c r="J42" s="60"/>
      <c r="K42" s="60"/>
      <c r="L42" s="60"/>
      <c r="M42" s="60"/>
      <c r="N42" s="60"/>
      <c r="O42" s="60"/>
      <c r="P42" s="60"/>
      <c r="Q42" s="60"/>
      <c r="R42" s="60"/>
      <c r="S42" s="60"/>
      <c r="T42" s="60"/>
      <c r="U42" s="60"/>
      <c r="V42" s="60"/>
      <c r="W42" s="60"/>
      <c r="X42" s="60"/>
      <c r="Y42" s="60"/>
      <c r="Z42" s="60"/>
      <c r="AA42" s="60"/>
      <c r="AB42" s="419"/>
      <c r="AC42" s="33"/>
      <c r="AD42" s="60"/>
      <c r="AE42" s="60"/>
      <c r="AF42" s="60"/>
      <c r="AG42" s="60"/>
      <c r="AH42" s="117"/>
    </row>
    <row r="43" spans="1:34" ht="14.5">
      <c r="B43" s="48"/>
      <c r="C43" s="401"/>
      <c r="D43" s="401"/>
      <c r="E43" s="401"/>
      <c r="F43" s="401"/>
      <c r="G43" s="61"/>
      <c r="H43" s="61"/>
      <c r="I43" s="61"/>
      <c r="J43" s="61"/>
      <c r="K43" s="61"/>
      <c r="L43" s="61"/>
      <c r="M43" s="61"/>
      <c r="N43" s="61"/>
      <c r="O43" s="61"/>
      <c r="P43" s="61"/>
      <c r="Q43" s="61"/>
      <c r="R43" s="61"/>
      <c r="S43" s="61"/>
      <c r="T43" s="61"/>
      <c r="U43" s="61"/>
      <c r="V43" s="61"/>
      <c r="W43" s="61"/>
      <c r="X43" s="61"/>
      <c r="Y43" s="61"/>
      <c r="Z43" s="61"/>
      <c r="AA43" s="61"/>
      <c r="AC43" s="33"/>
      <c r="AD43" s="61"/>
      <c r="AE43" s="61"/>
      <c r="AF43" s="61"/>
      <c r="AG43" s="61"/>
      <c r="AH43" s="117"/>
    </row>
    <row r="44" spans="1:34" ht="14.5">
      <c r="B44" s="48"/>
      <c r="C44" s="401"/>
      <c r="D44" s="401"/>
      <c r="E44" s="401"/>
      <c r="F44" s="401"/>
      <c r="G44" s="60"/>
      <c r="H44" s="61"/>
      <c r="I44" s="61"/>
      <c r="J44" s="61"/>
      <c r="K44" s="61"/>
      <c r="L44" s="61"/>
      <c r="M44" s="61"/>
      <c r="N44" s="61"/>
      <c r="O44" s="61"/>
      <c r="P44" s="61"/>
      <c r="Q44" s="60"/>
      <c r="R44" s="61"/>
      <c r="S44" s="61"/>
      <c r="T44" s="61"/>
      <c r="U44" s="61"/>
      <c r="V44" s="61"/>
      <c r="W44" s="61"/>
      <c r="X44" s="61"/>
      <c r="Y44" s="61"/>
      <c r="Z44" s="61"/>
      <c r="AA44" s="61"/>
      <c r="AC44" s="33"/>
      <c r="AD44" s="61"/>
      <c r="AE44" s="61"/>
      <c r="AF44" s="60"/>
      <c r="AG44" s="60"/>
      <c r="AH44" s="169"/>
    </row>
    <row r="45" spans="1:34" ht="14.5">
      <c r="B45" s="48"/>
      <c r="C45" s="401" t="s">
        <v>110</v>
      </c>
      <c r="D45" s="401"/>
      <c r="E45" s="401"/>
      <c r="F45" s="401"/>
      <c r="G45" s="60"/>
      <c r="H45" s="61"/>
      <c r="I45" s="61"/>
      <c r="J45" s="61"/>
      <c r="K45" s="61"/>
      <c r="L45" s="61"/>
      <c r="M45" s="61"/>
      <c r="N45" s="61"/>
      <c r="O45" s="61"/>
      <c r="P45" s="61"/>
      <c r="Q45" s="60"/>
      <c r="R45" s="61"/>
      <c r="S45" s="61"/>
      <c r="T45" s="61"/>
      <c r="U45" s="61"/>
      <c r="V45" s="61"/>
      <c r="W45" s="61"/>
      <c r="X45" s="61"/>
      <c r="Y45" s="61"/>
      <c r="Z45" s="61"/>
      <c r="AA45" s="61"/>
      <c r="AC45" s="33"/>
      <c r="AD45" s="61"/>
      <c r="AE45" s="61"/>
      <c r="AF45" s="60"/>
      <c r="AG45" s="60"/>
      <c r="AH45" s="169"/>
    </row>
    <row r="46" spans="1:34" ht="14.5">
      <c r="B46" s="48"/>
      <c r="C46" s="636"/>
      <c r="D46" s="636"/>
      <c r="E46" s="636"/>
      <c r="F46" s="636"/>
      <c r="G46" s="60"/>
      <c r="H46" s="61"/>
      <c r="I46" s="61"/>
      <c r="J46" s="61"/>
      <c r="K46" s="61"/>
      <c r="L46" s="61"/>
      <c r="M46" s="61"/>
      <c r="N46" s="61"/>
      <c r="O46" s="61"/>
      <c r="P46" s="61"/>
      <c r="Q46" s="60"/>
      <c r="R46" s="61"/>
      <c r="S46" s="61"/>
      <c r="T46" s="61"/>
      <c r="U46" s="61"/>
      <c r="V46" s="61"/>
      <c r="W46" s="61"/>
      <c r="X46" s="61"/>
      <c r="Y46" s="61"/>
      <c r="Z46" s="61"/>
      <c r="AA46" s="61"/>
      <c r="AC46" s="61"/>
      <c r="AD46" s="61"/>
      <c r="AE46" s="61"/>
      <c r="AF46" s="60"/>
      <c r="AG46" s="60"/>
      <c r="AH46" s="169"/>
    </row>
    <row r="47" spans="1:34" ht="14.5">
      <c r="B47" s="48"/>
      <c r="C47" s="636"/>
      <c r="D47" s="636"/>
      <c r="E47" s="636"/>
      <c r="F47" s="636"/>
      <c r="G47" s="60"/>
      <c r="H47" s="61"/>
      <c r="I47" s="61"/>
      <c r="J47" s="61"/>
      <c r="K47" s="61"/>
      <c r="L47" s="61"/>
      <c r="M47" s="61"/>
      <c r="N47" s="61"/>
      <c r="O47" s="61"/>
      <c r="P47" s="61"/>
      <c r="Q47" s="60"/>
      <c r="R47" s="61"/>
      <c r="S47" s="61"/>
      <c r="T47" s="61"/>
      <c r="U47" s="61"/>
      <c r="V47" s="61"/>
      <c r="W47" s="61"/>
      <c r="X47" s="61"/>
      <c r="Y47" s="61"/>
      <c r="Z47" s="61"/>
      <c r="AA47" s="61"/>
      <c r="AC47" s="61"/>
      <c r="AD47" s="61"/>
      <c r="AE47" s="61"/>
      <c r="AF47" s="60"/>
      <c r="AG47" s="60"/>
      <c r="AH47" s="169"/>
    </row>
    <row r="48" spans="1:34" ht="14.5">
      <c r="B48" s="48"/>
      <c r="C48" s="636"/>
      <c r="D48" s="636"/>
      <c r="E48" s="636"/>
      <c r="F48" s="636"/>
      <c r="G48" s="60"/>
      <c r="H48" s="61"/>
      <c r="I48" s="61"/>
      <c r="J48" s="61"/>
      <c r="K48" s="61"/>
      <c r="L48" s="61"/>
      <c r="M48" s="61"/>
      <c r="N48" s="61"/>
      <c r="O48" s="61"/>
      <c r="P48" s="61"/>
      <c r="Q48" s="60"/>
      <c r="R48" s="61"/>
      <c r="S48" s="61"/>
      <c r="T48" s="61"/>
      <c r="U48" s="61"/>
      <c r="V48" s="61"/>
      <c r="W48" s="61"/>
      <c r="X48" s="61"/>
      <c r="Y48" s="61"/>
      <c r="Z48" s="61"/>
      <c r="AA48" s="61"/>
      <c r="AC48" s="61"/>
      <c r="AD48" s="61"/>
      <c r="AE48" s="61"/>
      <c r="AF48" s="60"/>
      <c r="AG48" s="60"/>
      <c r="AH48" s="169"/>
    </row>
    <row r="49" spans="1:34" ht="14.5">
      <c r="B49" s="48"/>
      <c r="C49" s="636"/>
      <c r="D49" s="636"/>
      <c r="E49" s="636"/>
      <c r="F49" s="636"/>
      <c r="G49" s="60"/>
      <c r="H49" s="61"/>
      <c r="I49" s="61"/>
      <c r="J49" s="61"/>
      <c r="K49" s="61"/>
      <c r="L49" s="61"/>
      <c r="M49" s="61"/>
      <c r="N49" s="61"/>
      <c r="O49" s="61"/>
      <c r="P49" s="61"/>
      <c r="Q49" s="60"/>
      <c r="R49" s="61"/>
      <c r="S49" s="61"/>
      <c r="T49" s="61"/>
      <c r="U49" s="61"/>
      <c r="V49" s="61"/>
      <c r="W49" s="61"/>
      <c r="X49" s="61"/>
      <c r="Y49" s="61"/>
      <c r="Z49" s="61"/>
      <c r="AA49" s="61"/>
      <c r="AC49" s="61"/>
      <c r="AD49" s="61"/>
      <c r="AE49" s="61"/>
      <c r="AF49" s="60"/>
      <c r="AG49" s="60"/>
      <c r="AH49" s="169"/>
    </row>
    <row r="50" spans="1:34" ht="14.5">
      <c r="B50" s="48"/>
      <c r="C50" s="636"/>
      <c r="D50" s="636"/>
      <c r="E50" s="636"/>
      <c r="F50" s="636"/>
      <c r="G50" s="60"/>
      <c r="H50" s="61"/>
      <c r="I50" s="61"/>
      <c r="J50" s="61"/>
      <c r="K50" s="61"/>
      <c r="L50" s="61"/>
      <c r="M50" s="61"/>
      <c r="N50" s="61"/>
      <c r="O50" s="61"/>
      <c r="P50" s="61"/>
      <c r="Q50" s="60"/>
      <c r="R50" s="61"/>
      <c r="S50" s="61"/>
      <c r="T50" s="61"/>
      <c r="U50" s="61"/>
      <c r="V50" s="61"/>
      <c r="W50" s="61"/>
      <c r="X50" s="61"/>
      <c r="Y50" s="61"/>
      <c r="Z50" s="61"/>
      <c r="AA50" s="61"/>
      <c r="AC50" s="61"/>
      <c r="AD50" s="61"/>
      <c r="AE50" s="61"/>
      <c r="AF50" s="60"/>
      <c r="AG50" s="60"/>
      <c r="AH50" s="169"/>
    </row>
    <row r="51" spans="1:34" ht="14.5">
      <c r="B51" s="48"/>
      <c r="C51" s="61"/>
      <c r="D51" s="61"/>
      <c r="E51" s="61"/>
      <c r="F51" s="61"/>
      <c r="G51" s="60"/>
      <c r="H51" s="61"/>
      <c r="I51" s="61"/>
      <c r="J51" s="61"/>
      <c r="K51" s="61"/>
      <c r="L51" s="61"/>
      <c r="M51" s="61"/>
      <c r="N51" s="61"/>
      <c r="O51" s="61"/>
      <c r="P51" s="61"/>
      <c r="Q51" s="60"/>
      <c r="R51" s="61"/>
      <c r="S51" s="61"/>
      <c r="T51" s="61"/>
      <c r="U51" s="61"/>
      <c r="V51" s="61"/>
      <c r="W51" s="61"/>
      <c r="X51" s="61"/>
      <c r="Y51" s="61"/>
      <c r="Z51" s="61"/>
      <c r="AA51" s="61"/>
      <c r="AC51" s="61"/>
      <c r="AD51" s="61"/>
      <c r="AE51" s="61"/>
      <c r="AF51" s="60"/>
      <c r="AG51" s="60"/>
      <c r="AH51" s="169"/>
    </row>
    <row r="52" spans="1:34" ht="14.5">
      <c r="B52" s="41"/>
      <c r="C52" s="43"/>
      <c r="D52" s="184"/>
      <c r="E52" s="184"/>
      <c r="F52" s="184"/>
      <c r="G52" s="42"/>
      <c r="H52" s="43"/>
      <c r="I52" s="43"/>
      <c r="J52" s="43"/>
      <c r="K52" s="43"/>
      <c r="L52" s="43"/>
      <c r="M52" s="43"/>
      <c r="N52" s="43"/>
      <c r="O52" s="43"/>
      <c r="P52" s="43"/>
      <c r="Q52" s="42"/>
      <c r="R52" s="43"/>
      <c r="S52" s="43"/>
      <c r="T52" s="43"/>
      <c r="U52" s="43"/>
      <c r="V52" s="43"/>
      <c r="W52" s="43"/>
      <c r="X52" s="43"/>
      <c r="Y52" s="43"/>
      <c r="Z52" s="43"/>
      <c r="AA52" s="43"/>
      <c r="AB52" s="43"/>
      <c r="AC52" s="43"/>
      <c r="AD52" s="43"/>
      <c r="AE52" s="43"/>
      <c r="AF52" s="43"/>
      <c r="AG52" s="43"/>
      <c r="AH52" s="185"/>
    </row>
    <row r="53" spans="1:34" ht="14.5">
      <c r="B53" s="213" t="s">
        <v>111</v>
      </c>
      <c r="C53" s="214"/>
      <c r="D53" s="214"/>
      <c r="E53" s="214"/>
      <c r="F53" s="214"/>
      <c r="G53" s="214"/>
      <c r="H53" s="214"/>
      <c r="I53" s="214"/>
      <c r="J53" s="214"/>
      <c r="K53" s="214"/>
      <c r="L53" s="214"/>
      <c r="M53" s="214"/>
      <c r="N53" s="214"/>
      <c r="O53" s="214"/>
      <c r="P53" s="214"/>
      <c r="Q53" s="214"/>
      <c r="R53" s="214"/>
      <c r="S53" s="214"/>
      <c r="T53" s="214"/>
      <c r="U53" s="214"/>
      <c r="V53" s="214"/>
      <c r="W53" s="214"/>
      <c r="X53" s="214"/>
      <c r="Y53" s="214"/>
      <c r="Z53" s="214"/>
      <c r="AA53" s="214"/>
      <c r="AB53" s="214"/>
      <c r="AC53" s="214"/>
      <c r="AD53" s="214"/>
      <c r="AE53" s="214"/>
      <c r="AF53" s="214"/>
      <c r="AG53" s="214"/>
      <c r="AH53" s="216"/>
    </row>
    <row r="54" spans="1:34" ht="14.5">
      <c r="A54"/>
      <c r="B54"/>
      <c r="C54"/>
      <c r="D54"/>
      <c r="E54"/>
      <c r="F54"/>
      <c r="G54"/>
      <c r="H54"/>
      <c r="I54"/>
      <c r="J54"/>
      <c r="K54"/>
      <c r="L54"/>
      <c r="M54"/>
      <c r="N54"/>
      <c r="O54"/>
      <c r="P54"/>
      <c r="Q54"/>
      <c r="R54"/>
      <c r="S54"/>
      <c r="T54"/>
      <c r="U54"/>
      <c r="V54"/>
      <c r="W54"/>
      <c r="X54"/>
      <c r="Y54"/>
      <c r="Z54"/>
      <c r="AA54"/>
      <c r="AB54" s="527"/>
      <c r="AC54"/>
      <c r="AD54"/>
      <c r="AE54"/>
      <c r="AF54"/>
      <c r="AG54"/>
      <c r="AH54"/>
    </row>
    <row r="55" spans="1:34" ht="0" hidden="1" customHeight="1">
      <c r="A55"/>
      <c r="B55"/>
      <c r="C55"/>
      <c r="D55"/>
      <c r="E55"/>
      <c r="F55"/>
      <c r="G55"/>
      <c r="H55"/>
      <c r="I55"/>
      <c r="J55"/>
      <c r="K55"/>
      <c r="L55"/>
      <c r="M55"/>
      <c r="N55"/>
      <c r="O55"/>
      <c r="P55"/>
      <c r="Q55"/>
      <c r="R55"/>
      <c r="S55"/>
      <c r="T55"/>
      <c r="U55"/>
      <c r="V55"/>
      <c r="W55"/>
      <c r="X55"/>
      <c r="Y55"/>
      <c r="Z55"/>
      <c r="AA55"/>
      <c r="AB55" s="527"/>
      <c r="AC55"/>
      <c r="AD55"/>
      <c r="AE55"/>
      <c r="AF55"/>
      <c r="AG55"/>
      <c r="AH55"/>
    </row>
    <row r="56" spans="1:34" ht="14.9" hidden="1" customHeight="1">
      <c r="A56"/>
      <c r="B56"/>
      <c r="C56"/>
      <c r="D56"/>
      <c r="E56"/>
      <c r="F56"/>
      <c r="G56"/>
      <c r="H56"/>
      <c r="I56"/>
      <c r="J56"/>
      <c r="K56"/>
      <c r="L56"/>
      <c r="M56"/>
      <c r="N56"/>
      <c r="O56"/>
      <c r="P56"/>
      <c r="Q56"/>
      <c r="R56"/>
      <c r="S56"/>
      <c r="T56"/>
      <c r="U56"/>
      <c r="V56"/>
      <c r="W56"/>
      <c r="X56"/>
      <c r="Y56"/>
      <c r="Z56"/>
      <c r="AA56"/>
      <c r="AB56" s="527"/>
      <c r="AC56"/>
      <c r="AD56"/>
      <c r="AE56"/>
      <c r="AF56"/>
      <c r="AG56"/>
      <c r="AH56"/>
    </row>
    <row r="57" spans="1:34" ht="15" hidden="1" customHeight="1">
      <c r="A57"/>
      <c r="B57"/>
      <c r="C57"/>
      <c r="D57"/>
      <c r="E57"/>
      <c r="F57"/>
      <c r="G57"/>
      <c r="H57"/>
      <c r="I57"/>
      <c r="J57"/>
      <c r="K57"/>
      <c r="L57"/>
      <c r="M57"/>
      <c r="N57"/>
      <c r="O57"/>
      <c r="P57"/>
      <c r="Q57"/>
      <c r="R57"/>
      <c r="S57"/>
      <c r="T57"/>
      <c r="U57"/>
      <c r="V57"/>
      <c r="W57"/>
      <c r="X57"/>
      <c r="Y57"/>
      <c r="Z57"/>
      <c r="AA57"/>
      <c r="AB57" s="527"/>
      <c r="AC57"/>
      <c r="AD57"/>
      <c r="AE57"/>
      <c r="AF57"/>
      <c r="AG57"/>
      <c r="AH57"/>
    </row>
    <row r="58" spans="1:34" ht="15" hidden="1" customHeight="1">
      <c r="A58"/>
      <c r="B58"/>
      <c r="C58"/>
      <c r="D58"/>
      <c r="E58"/>
      <c r="F58"/>
      <c r="G58"/>
      <c r="H58"/>
      <c r="I58"/>
      <c r="J58"/>
      <c r="K58"/>
      <c r="L58"/>
      <c r="M58"/>
      <c r="N58"/>
      <c r="O58"/>
      <c r="P58"/>
      <c r="Q58"/>
      <c r="R58"/>
      <c r="S58"/>
      <c r="T58"/>
      <c r="U58"/>
      <c r="V58"/>
      <c r="W58"/>
      <c r="X58"/>
      <c r="Y58"/>
      <c r="Z58"/>
      <c r="AA58"/>
      <c r="AB58" s="527"/>
      <c r="AC58"/>
      <c r="AD58"/>
      <c r="AE58"/>
      <c r="AF58"/>
      <c r="AG58"/>
      <c r="AH58"/>
    </row>
    <row r="59" spans="1:34" ht="15" hidden="1" customHeight="1">
      <c r="A59"/>
      <c r="B59"/>
      <c r="C59"/>
      <c r="D59"/>
      <c r="E59"/>
      <c r="F59"/>
      <c r="G59"/>
      <c r="H59"/>
      <c r="I59"/>
      <c r="J59"/>
      <c r="K59"/>
      <c r="L59"/>
      <c r="M59"/>
      <c r="N59"/>
      <c r="O59"/>
      <c r="P59"/>
      <c r="Q59"/>
      <c r="R59"/>
      <c r="S59"/>
      <c r="T59"/>
      <c r="U59"/>
      <c r="V59"/>
      <c r="W59"/>
      <c r="X59"/>
      <c r="Y59"/>
      <c r="Z59"/>
      <c r="AA59"/>
      <c r="AB59" s="527"/>
      <c r="AC59"/>
      <c r="AD59"/>
      <c r="AE59"/>
      <c r="AF59"/>
      <c r="AG59"/>
      <c r="AH59"/>
    </row>
    <row r="60" spans="1:34" ht="15" hidden="1" customHeight="1">
      <c r="A60"/>
      <c r="B60"/>
      <c r="C60"/>
      <c r="D60"/>
      <c r="E60"/>
      <c r="F60"/>
      <c r="G60"/>
      <c r="H60"/>
      <c r="I60"/>
      <c r="J60"/>
      <c r="K60"/>
      <c r="L60"/>
      <c r="M60"/>
      <c r="N60"/>
      <c r="O60"/>
      <c r="P60"/>
      <c r="Q60"/>
      <c r="R60"/>
      <c r="S60"/>
      <c r="T60"/>
      <c r="U60"/>
      <c r="V60"/>
      <c r="W60"/>
      <c r="X60"/>
      <c r="Y60"/>
      <c r="Z60"/>
      <c r="AA60"/>
      <c r="AB60" s="527"/>
      <c r="AC60"/>
      <c r="AD60"/>
      <c r="AE60"/>
      <c r="AF60"/>
      <c r="AG60"/>
      <c r="AH60"/>
    </row>
    <row r="61" spans="1:34" ht="15" hidden="1" customHeight="1">
      <c r="A61"/>
      <c r="B61"/>
      <c r="C61"/>
      <c r="D61"/>
      <c r="E61"/>
      <c r="F61"/>
      <c r="G61"/>
      <c r="H61"/>
      <c r="I61"/>
      <c r="J61"/>
      <c r="K61"/>
      <c r="L61"/>
      <c r="M61"/>
      <c r="N61"/>
      <c r="O61"/>
      <c r="P61"/>
      <c r="Q61"/>
      <c r="R61"/>
      <c r="S61"/>
      <c r="T61"/>
      <c r="U61"/>
      <c r="V61"/>
      <c r="W61"/>
      <c r="X61"/>
      <c r="Y61"/>
      <c r="Z61"/>
      <c r="AA61"/>
      <c r="AB61" s="527"/>
      <c r="AC61"/>
      <c r="AD61"/>
      <c r="AE61"/>
      <c r="AF61"/>
      <c r="AG61"/>
      <c r="AH61"/>
    </row>
    <row r="62" spans="1:34" ht="15" hidden="1" customHeight="1">
      <c r="A62"/>
      <c r="B62"/>
      <c r="C62"/>
      <c r="D62"/>
      <c r="E62"/>
      <c r="F62"/>
      <c r="G62"/>
      <c r="H62"/>
      <c r="I62"/>
      <c r="J62"/>
      <c r="K62"/>
      <c r="L62"/>
      <c r="M62"/>
      <c r="N62"/>
      <c r="O62"/>
      <c r="P62"/>
      <c r="Q62"/>
      <c r="R62"/>
      <c r="S62"/>
      <c r="T62"/>
      <c r="U62"/>
      <c r="V62"/>
      <c r="W62"/>
      <c r="X62"/>
      <c r="Y62"/>
      <c r="Z62"/>
      <c r="AA62"/>
      <c r="AB62" s="527"/>
      <c r="AC62"/>
      <c r="AD62"/>
      <c r="AE62"/>
      <c r="AF62"/>
      <c r="AG62"/>
      <c r="AH62"/>
    </row>
    <row r="63" spans="1:34" ht="15" hidden="1" customHeight="1">
      <c r="A63"/>
      <c r="B63"/>
      <c r="C63"/>
      <c r="D63"/>
      <c r="E63"/>
      <c r="F63"/>
      <c r="G63"/>
      <c r="H63"/>
      <c r="I63"/>
      <c r="J63"/>
      <c r="K63"/>
      <c r="L63"/>
      <c r="M63"/>
      <c r="N63"/>
      <c r="O63"/>
      <c r="P63"/>
      <c r="Q63"/>
      <c r="R63"/>
      <c r="S63"/>
      <c r="T63"/>
      <c r="U63"/>
      <c r="V63"/>
      <c r="W63"/>
      <c r="X63"/>
      <c r="Y63"/>
      <c r="Z63"/>
      <c r="AA63"/>
      <c r="AB63" s="527"/>
      <c r="AC63"/>
      <c r="AD63"/>
      <c r="AE63"/>
      <c r="AF63"/>
      <c r="AG63"/>
      <c r="AH63"/>
    </row>
    <row r="64" spans="1:34" ht="15" hidden="1" customHeight="1">
      <c r="A64"/>
      <c r="B64"/>
      <c r="C64"/>
      <c r="D64"/>
      <c r="E64"/>
      <c r="F64"/>
      <c r="G64"/>
      <c r="H64"/>
      <c r="I64"/>
      <c r="J64"/>
      <c r="K64"/>
      <c r="L64"/>
      <c r="M64"/>
      <c r="N64"/>
      <c r="O64"/>
      <c r="P64"/>
      <c r="Q64"/>
      <c r="R64"/>
      <c r="S64"/>
      <c r="T64"/>
      <c r="U64"/>
      <c r="V64"/>
      <c r="W64"/>
      <c r="X64"/>
      <c r="Y64"/>
      <c r="Z64"/>
      <c r="AA64"/>
      <c r="AB64" s="527"/>
      <c r="AC64"/>
      <c r="AD64"/>
      <c r="AE64"/>
      <c r="AF64"/>
      <c r="AG64"/>
      <c r="AH64"/>
    </row>
    <row r="65" spans="1:34" ht="15" hidden="1" customHeight="1">
      <c r="A65"/>
      <c r="B65"/>
      <c r="C65"/>
      <c r="D65"/>
      <c r="E65"/>
      <c r="F65"/>
      <c r="G65"/>
      <c r="H65"/>
      <c r="I65"/>
      <c r="J65"/>
      <c r="K65"/>
      <c r="L65"/>
      <c r="M65"/>
      <c r="N65"/>
      <c r="O65"/>
      <c r="P65"/>
      <c r="Q65"/>
      <c r="R65"/>
      <c r="S65"/>
      <c r="T65"/>
      <c r="U65"/>
      <c r="V65"/>
      <c r="W65"/>
      <c r="X65"/>
      <c r="Y65"/>
      <c r="Z65"/>
      <c r="AA65"/>
      <c r="AB65" s="527"/>
      <c r="AC65"/>
      <c r="AD65"/>
      <c r="AE65"/>
      <c r="AF65"/>
      <c r="AG65"/>
      <c r="AH65"/>
    </row>
    <row r="66" spans="1:34" ht="15" hidden="1" customHeight="1">
      <c r="A66"/>
      <c r="B66"/>
      <c r="C66"/>
      <c r="D66"/>
      <c r="E66"/>
      <c r="F66"/>
      <c r="G66"/>
      <c r="H66"/>
      <c r="I66"/>
      <c r="J66"/>
      <c r="K66"/>
      <c r="L66"/>
      <c r="M66"/>
      <c r="N66"/>
      <c r="O66"/>
      <c r="P66"/>
      <c r="Q66"/>
      <c r="R66"/>
      <c r="S66"/>
      <c r="T66"/>
      <c r="U66"/>
      <c r="V66"/>
      <c r="W66"/>
      <c r="X66"/>
      <c r="Y66"/>
      <c r="Z66"/>
      <c r="AA66"/>
      <c r="AB66" s="527"/>
      <c r="AC66"/>
      <c r="AD66"/>
      <c r="AE66"/>
      <c r="AF66"/>
      <c r="AG66"/>
      <c r="AH66"/>
    </row>
    <row r="67" spans="1:34" ht="15" hidden="1" customHeight="1">
      <c r="A67"/>
      <c r="B67"/>
      <c r="C67"/>
      <c r="D67"/>
      <c r="E67"/>
      <c r="F67"/>
      <c r="G67"/>
      <c r="H67"/>
      <c r="I67"/>
      <c r="J67"/>
      <c r="K67"/>
      <c r="L67"/>
      <c r="M67"/>
      <c r="N67"/>
      <c r="O67"/>
      <c r="P67"/>
      <c r="Q67"/>
      <c r="R67"/>
      <c r="S67"/>
      <c r="T67"/>
      <c r="U67"/>
      <c r="V67"/>
      <c r="W67"/>
      <c r="X67"/>
      <c r="Y67"/>
      <c r="Z67"/>
      <c r="AA67"/>
      <c r="AB67" s="527"/>
      <c r="AC67"/>
      <c r="AD67"/>
      <c r="AE67"/>
      <c r="AF67"/>
      <c r="AG67"/>
      <c r="AH67"/>
    </row>
    <row r="68" spans="1:34" ht="15" hidden="1" customHeight="1">
      <c r="A68"/>
      <c r="B68"/>
      <c r="C68"/>
      <c r="D68"/>
      <c r="E68"/>
      <c r="F68"/>
      <c r="G68"/>
      <c r="H68"/>
      <c r="I68"/>
      <c r="J68"/>
      <c r="K68"/>
      <c r="L68"/>
      <c r="M68"/>
      <c r="N68"/>
      <c r="O68"/>
      <c r="P68"/>
      <c r="Q68"/>
      <c r="R68"/>
      <c r="S68"/>
      <c r="T68"/>
      <c r="U68"/>
      <c r="V68"/>
      <c r="W68"/>
      <c r="X68"/>
      <c r="Y68"/>
      <c r="Z68"/>
      <c r="AA68"/>
      <c r="AB68" s="527"/>
      <c r="AC68"/>
      <c r="AD68"/>
      <c r="AE68"/>
      <c r="AF68"/>
      <c r="AG68"/>
      <c r="AH68"/>
    </row>
    <row r="69" spans="1:34" ht="15" hidden="1" customHeight="1">
      <c r="A69"/>
      <c r="B69"/>
      <c r="C69"/>
      <c r="D69"/>
      <c r="E69"/>
      <c r="F69"/>
      <c r="G69"/>
      <c r="H69"/>
      <c r="I69"/>
      <c r="J69"/>
      <c r="K69"/>
      <c r="L69"/>
      <c r="M69"/>
      <c r="N69"/>
      <c r="O69"/>
      <c r="P69"/>
      <c r="Q69"/>
      <c r="R69"/>
      <c r="S69"/>
      <c r="T69"/>
      <c r="U69"/>
      <c r="V69"/>
      <c r="W69"/>
      <c r="X69"/>
      <c r="Y69"/>
      <c r="Z69"/>
      <c r="AA69"/>
      <c r="AB69" s="527"/>
      <c r="AC69"/>
      <c r="AD69"/>
      <c r="AE69"/>
      <c r="AF69"/>
      <c r="AG69"/>
      <c r="AH69"/>
    </row>
    <row r="70" spans="1:34" ht="15" hidden="1" customHeight="1">
      <c r="A70"/>
      <c r="B70"/>
      <c r="C70"/>
      <c r="D70"/>
      <c r="E70"/>
      <c r="F70"/>
      <c r="G70"/>
      <c r="H70"/>
      <c r="I70"/>
      <c r="J70"/>
      <c r="K70"/>
      <c r="L70"/>
      <c r="M70"/>
      <c r="N70"/>
      <c r="O70"/>
      <c r="P70"/>
      <c r="Q70"/>
      <c r="R70"/>
      <c r="S70"/>
      <c r="T70"/>
      <c r="U70"/>
      <c r="V70"/>
      <c r="W70"/>
      <c r="X70"/>
      <c r="Y70"/>
      <c r="Z70"/>
      <c r="AA70"/>
      <c r="AB70" s="527"/>
      <c r="AC70"/>
      <c r="AD70"/>
      <c r="AE70"/>
      <c r="AF70"/>
      <c r="AG70"/>
      <c r="AH70"/>
    </row>
    <row r="71" spans="1:34" ht="15" hidden="1" customHeight="1">
      <c r="A71"/>
      <c r="B71"/>
      <c r="C71"/>
      <c r="D71"/>
      <c r="E71"/>
      <c r="F71"/>
      <c r="G71"/>
      <c r="H71"/>
      <c r="I71"/>
      <c r="J71"/>
      <c r="K71"/>
      <c r="L71"/>
      <c r="M71"/>
      <c r="N71"/>
      <c r="O71"/>
      <c r="P71"/>
      <c r="Q71"/>
      <c r="R71"/>
      <c r="S71"/>
      <c r="T71"/>
      <c r="U71"/>
      <c r="V71"/>
      <c r="W71"/>
      <c r="X71"/>
      <c r="Y71"/>
      <c r="Z71"/>
      <c r="AA71"/>
      <c r="AB71" s="527"/>
      <c r="AC71"/>
      <c r="AD71"/>
      <c r="AE71"/>
      <c r="AF71"/>
      <c r="AG71"/>
      <c r="AH71"/>
    </row>
    <row r="72" spans="1:34" ht="15" hidden="1" customHeight="1">
      <c r="A72"/>
      <c r="B72"/>
      <c r="C72"/>
      <c r="D72"/>
      <c r="E72"/>
      <c r="F72"/>
      <c r="G72"/>
      <c r="H72"/>
      <c r="I72"/>
      <c r="J72"/>
      <c r="K72"/>
      <c r="L72"/>
      <c r="M72"/>
      <c r="N72"/>
      <c r="O72"/>
      <c r="P72"/>
      <c r="Q72"/>
      <c r="R72"/>
      <c r="S72"/>
      <c r="T72"/>
      <c r="U72"/>
      <c r="V72"/>
      <c r="W72"/>
      <c r="X72"/>
      <c r="Y72"/>
      <c r="Z72"/>
      <c r="AA72"/>
      <c r="AB72" s="527"/>
      <c r="AC72"/>
      <c r="AD72"/>
      <c r="AE72"/>
      <c r="AF72"/>
      <c r="AG72"/>
      <c r="AH72"/>
    </row>
    <row r="73" spans="1:34" ht="15" hidden="1" customHeight="1">
      <c r="A73"/>
      <c r="B73"/>
      <c r="C73"/>
      <c r="D73"/>
      <c r="E73"/>
      <c r="F73"/>
      <c r="G73"/>
      <c r="H73"/>
      <c r="I73"/>
      <c r="J73"/>
      <c r="K73"/>
      <c r="L73"/>
      <c r="M73"/>
      <c r="N73"/>
      <c r="O73"/>
      <c r="P73"/>
      <c r="Q73"/>
      <c r="R73"/>
      <c r="S73"/>
      <c r="T73"/>
      <c r="U73"/>
      <c r="V73"/>
      <c r="W73"/>
      <c r="X73"/>
      <c r="Y73"/>
      <c r="Z73"/>
      <c r="AA73"/>
      <c r="AB73" s="527"/>
      <c r="AC73"/>
      <c r="AD73"/>
      <c r="AE73"/>
      <c r="AF73"/>
      <c r="AG73"/>
      <c r="AH73"/>
    </row>
    <row r="74" spans="1:34" ht="15" hidden="1" customHeight="1">
      <c r="A74"/>
      <c r="B74"/>
      <c r="C74"/>
      <c r="D74"/>
      <c r="E74"/>
      <c r="F74"/>
      <c r="G74"/>
      <c r="H74"/>
      <c r="I74"/>
      <c r="J74"/>
      <c r="K74"/>
      <c r="L74"/>
      <c r="M74"/>
      <c r="N74"/>
      <c r="O74"/>
      <c r="P74"/>
      <c r="Q74"/>
      <c r="R74"/>
      <c r="S74"/>
      <c r="T74"/>
      <c r="U74"/>
      <c r="V74"/>
      <c r="W74"/>
      <c r="X74"/>
      <c r="Y74"/>
      <c r="Z74"/>
      <c r="AA74"/>
      <c r="AB74" s="527"/>
      <c r="AC74"/>
      <c r="AD74"/>
      <c r="AE74"/>
      <c r="AF74"/>
      <c r="AG74"/>
      <c r="AH74"/>
    </row>
    <row r="75" spans="1:34" ht="15" hidden="1" customHeight="1">
      <c r="A75"/>
      <c r="B75"/>
      <c r="C75"/>
      <c r="D75"/>
      <c r="E75"/>
      <c r="F75"/>
      <c r="G75"/>
      <c r="H75"/>
      <c r="I75"/>
      <c r="J75"/>
      <c r="K75"/>
      <c r="L75"/>
      <c r="M75"/>
      <c r="N75"/>
      <c r="O75"/>
      <c r="P75"/>
      <c r="Q75"/>
      <c r="R75"/>
      <c r="S75"/>
      <c r="T75"/>
      <c r="U75"/>
      <c r="V75"/>
      <c r="W75"/>
      <c r="X75"/>
      <c r="Y75"/>
      <c r="Z75"/>
      <c r="AA75"/>
      <c r="AB75" s="527"/>
      <c r="AC75"/>
      <c r="AD75"/>
      <c r="AE75"/>
      <c r="AF75"/>
      <c r="AG75"/>
      <c r="AH75"/>
    </row>
    <row r="76" spans="1:34" ht="15" hidden="1" customHeight="1">
      <c r="A76"/>
      <c r="B76"/>
      <c r="C76"/>
      <c r="D76"/>
      <c r="E76"/>
      <c r="F76"/>
      <c r="G76"/>
      <c r="H76"/>
      <c r="I76"/>
      <c r="J76"/>
      <c r="K76"/>
      <c r="L76"/>
      <c r="M76"/>
      <c r="N76"/>
      <c r="O76"/>
      <c r="P76"/>
      <c r="Q76"/>
      <c r="R76"/>
      <c r="S76"/>
      <c r="T76"/>
      <c r="U76"/>
      <c r="V76"/>
      <c r="W76"/>
      <c r="X76"/>
      <c r="Y76"/>
      <c r="Z76"/>
      <c r="AA76"/>
      <c r="AB76" s="527"/>
      <c r="AC76"/>
      <c r="AD76"/>
      <c r="AE76"/>
      <c r="AF76"/>
      <c r="AG76"/>
      <c r="AH76"/>
    </row>
    <row r="77" spans="1:34" ht="15" hidden="1" customHeight="1">
      <c r="A77"/>
      <c r="B77"/>
      <c r="C77"/>
      <c r="D77"/>
      <c r="E77"/>
      <c r="F77"/>
      <c r="G77"/>
      <c r="H77"/>
      <c r="I77"/>
      <c r="J77"/>
      <c r="K77"/>
      <c r="L77"/>
      <c r="M77"/>
      <c r="N77"/>
      <c r="O77"/>
      <c r="P77"/>
      <c r="Q77"/>
      <c r="R77"/>
      <c r="S77"/>
      <c r="T77"/>
      <c r="U77"/>
      <c r="V77"/>
      <c r="W77"/>
      <c r="X77"/>
      <c r="Y77"/>
      <c r="Z77"/>
      <c r="AA77"/>
      <c r="AB77" s="527"/>
      <c r="AC77"/>
      <c r="AD77"/>
      <c r="AE77"/>
      <c r="AF77"/>
      <c r="AG77"/>
      <c r="AH77"/>
    </row>
    <row r="78" spans="1:34" ht="15" hidden="1" customHeight="1">
      <c r="A78"/>
      <c r="B78"/>
      <c r="C78"/>
      <c r="D78"/>
      <c r="E78"/>
      <c r="F78"/>
      <c r="G78"/>
      <c r="H78"/>
      <c r="I78"/>
      <c r="J78"/>
      <c r="K78"/>
      <c r="L78"/>
      <c r="M78"/>
      <c r="N78"/>
      <c r="O78"/>
      <c r="P78"/>
      <c r="Q78"/>
      <c r="R78"/>
      <c r="S78"/>
      <c r="T78"/>
      <c r="U78"/>
      <c r="V78"/>
      <c r="W78"/>
      <c r="X78"/>
      <c r="Y78"/>
      <c r="Z78"/>
      <c r="AA78"/>
      <c r="AB78" s="527"/>
      <c r="AC78"/>
      <c r="AD78"/>
      <c r="AE78"/>
      <c r="AF78"/>
      <c r="AG78"/>
      <c r="AH78"/>
    </row>
    <row r="79" spans="1:34" ht="15" hidden="1" customHeight="1">
      <c r="A79"/>
      <c r="B79"/>
      <c r="C79"/>
      <c r="D79"/>
      <c r="E79"/>
      <c r="F79"/>
      <c r="G79"/>
      <c r="H79"/>
      <c r="I79"/>
      <c r="J79"/>
      <c r="K79"/>
      <c r="L79"/>
      <c r="M79"/>
      <c r="N79"/>
      <c r="O79"/>
      <c r="P79"/>
      <c r="Q79"/>
      <c r="R79"/>
      <c r="S79"/>
      <c r="T79"/>
      <c r="U79"/>
      <c r="V79"/>
      <c r="W79"/>
      <c r="X79"/>
      <c r="Y79"/>
      <c r="Z79"/>
      <c r="AA79"/>
      <c r="AB79" s="527"/>
      <c r="AC79"/>
      <c r="AD79"/>
      <c r="AE79"/>
      <c r="AF79"/>
      <c r="AG79"/>
      <c r="AH79"/>
    </row>
    <row r="80" spans="1:34" ht="15" hidden="1" customHeight="1">
      <c r="A80"/>
      <c r="B80"/>
      <c r="C80"/>
      <c r="D80"/>
      <c r="E80"/>
      <c r="F80"/>
      <c r="G80"/>
      <c r="H80"/>
      <c r="I80"/>
      <c r="J80"/>
      <c r="K80"/>
      <c r="L80"/>
      <c r="M80"/>
      <c r="N80"/>
      <c r="O80"/>
      <c r="P80"/>
      <c r="Q80"/>
      <c r="R80"/>
      <c r="S80"/>
      <c r="T80"/>
      <c r="U80"/>
      <c r="V80"/>
      <c r="W80"/>
      <c r="X80"/>
      <c r="Y80"/>
      <c r="Z80"/>
      <c r="AA80"/>
      <c r="AB80" s="527"/>
      <c r="AC80"/>
      <c r="AD80"/>
      <c r="AE80"/>
      <c r="AF80"/>
      <c r="AG80"/>
      <c r="AH80"/>
    </row>
    <row r="81" spans="1:34" ht="15" hidden="1" customHeight="1">
      <c r="A81"/>
      <c r="B81"/>
      <c r="C81"/>
      <c r="D81"/>
      <c r="E81"/>
      <c r="F81"/>
      <c r="G81"/>
      <c r="H81"/>
      <c r="I81"/>
      <c r="J81"/>
      <c r="K81"/>
      <c r="L81"/>
      <c r="M81"/>
      <c r="N81"/>
      <c r="O81"/>
      <c r="P81"/>
      <c r="Q81"/>
      <c r="R81"/>
      <c r="S81"/>
      <c r="T81"/>
      <c r="U81"/>
      <c r="V81"/>
      <c r="W81"/>
      <c r="X81"/>
      <c r="Y81"/>
      <c r="Z81"/>
      <c r="AA81"/>
      <c r="AB81" s="527"/>
      <c r="AC81"/>
      <c r="AD81"/>
      <c r="AE81"/>
      <c r="AF81"/>
      <c r="AG81"/>
      <c r="AH81"/>
    </row>
    <row r="82" spans="1:34" ht="15" hidden="1" customHeight="1">
      <c r="A82"/>
      <c r="B82"/>
      <c r="C82"/>
      <c r="D82"/>
      <c r="E82"/>
      <c r="F82"/>
      <c r="G82"/>
      <c r="H82"/>
      <c r="I82"/>
      <c r="J82"/>
      <c r="K82"/>
      <c r="L82"/>
      <c r="M82"/>
      <c r="N82"/>
      <c r="O82"/>
      <c r="P82"/>
      <c r="Q82"/>
      <c r="R82"/>
      <c r="S82"/>
      <c r="T82"/>
      <c r="U82"/>
      <c r="V82"/>
      <c r="W82"/>
      <c r="X82"/>
      <c r="Y82"/>
      <c r="Z82"/>
      <c r="AA82"/>
      <c r="AB82" s="527"/>
      <c r="AC82"/>
      <c r="AD82"/>
      <c r="AE82"/>
      <c r="AF82"/>
      <c r="AG82"/>
      <c r="AH82"/>
    </row>
    <row r="83" spans="1:34" ht="15" hidden="1" customHeight="1">
      <c r="A83"/>
      <c r="B83"/>
      <c r="C83"/>
      <c r="D83"/>
      <c r="E83"/>
      <c r="F83"/>
      <c r="G83"/>
      <c r="H83"/>
      <c r="I83"/>
      <c r="J83"/>
      <c r="K83"/>
      <c r="L83"/>
      <c r="M83"/>
      <c r="N83"/>
      <c r="O83"/>
      <c r="P83"/>
      <c r="Q83"/>
      <c r="R83"/>
      <c r="S83"/>
      <c r="T83"/>
      <c r="U83"/>
      <c r="V83"/>
      <c r="W83"/>
      <c r="X83"/>
      <c r="Y83"/>
      <c r="Z83"/>
      <c r="AA83"/>
      <c r="AB83" s="527"/>
      <c r="AC83"/>
      <c r="AD83"/>
      <c r="AE83"/>
      <c r="AF83"/>
      <c r="AG83"/>
      <c r="AH83"/>
    </row>
    <row r="84" spans="1:34" ht="0" hidden="1" customHeight="1">
      <c r="R84" s="31"/>
      <c r="S84" s="31"/>
      <c r="T84" s="31"/>
      <c r="U84" s="31"/>
    </row>
    <row r="85" spans="1:34" ht="0" hidden="1" customHeight="1">
      <c r="R85" s="31"/>
      <c r="S85" s="31"/>
      <c r="T85" s="31"/>
      <c r="U85" s="31"/>
    </row>
    <row r="86" spans="1:34" ht="0" hidden="1" customHeight="1">
      <c r="R86" s="31"/>
      <c r="S86" s="31"/>
      <c r="T86" s="31"/>
      <c r="U86" s="31"/>
    </row>
    <row r="87" spans="1:34" ht="0" hidden="1" customHeight="1">
      <c r="R87" s="31"/>
      <c r="S87" s="31"/>
      <c r="T87" s="31"/>
      <c r="U87" s="31"/>
    </row>
    <row r="88" spans="1:34" ht="0" hidden="1" customHeight="1">
      <c r="R88" s="31"/>
      <c r="S88" s="31"/>
      <c r="T88" s="31"/>
      <c r="U88" s="31"/>
    </row>
    <row r="89" spans="1:34" ht="0" hidden="1" customHeight="1">
      <c r="R89" s="31"/>
      <c r="S89" s="31"/>
      <c r="T89" s="31"/>
      <c r="U89" s="31"/>
    </row>
    <row r="90" spans="1:34" ht="0" hidden="1" customHeight="1">
      <c r="R90" s="31"/>
      <c r="S90" s="31"/>
      <c r="T90" s="31"/>
      <c r="U90" s="31"/>
    </row>
    <row r="91" spans="1:34" ht="0" hidden="1" customHeight="1">
      <c r="R91" s="31"/>
      <c r="S91" s="31"/>
      <c r="T91" s="31"/>
      <c r="U91" s="31"/>
    </row>
    <row r="92" spans="1:34" ht="0" hidden="1" customHeight="1">
      <c r="R92" s="31"/>
      <c r="S92" s="31"/>
      <c r="T92" s="31"/>
      <c r="U92" s="31"/>
    </row>
    <row r="93" spans="1:34" ht="0" hidden="1" customHeight="1">
      <c r="R93" s="31"/>
      <c r="S93" s="31"/>
      <c r="T93" s="31"/>
      <c r="U93" s="31"/>
    </row>
    <row r="94" spans="1:34" ht="0" hidden="1" customHeight="1">
      <c r="R94" s="31"/>
      <c r="S94" s="31"/>
      <c r="T94" s="31"/>
      <c r="U94" s="31"/>
    </row>
    <row r="95" spans="1:34" ht="0" hidden="1" customHeight="1">
      <c r="R95" s="31"/>
      <c r="S95" s="31"/>
      <c r="T95" s="31"/>
      <c r="U95" s="31"/>
    </row>
    <row r="96" spans="1:34" ht="0" hidden="1" customHeight="1">
      <c r="R96" s="31"/>
      <c r="S96" s="31"/>
      <c r="T96" s="31"/>
      <c r="U96" s="31"/>
    </row>
    <row r="97" spans="18:21" ht="0" hidden="1" customHeight="1">
      <c r="R97" s="31"/>
      <c r="S97" s="31"/>
      <c r="T97" s="31"/>
      <c r="U97" s="31"/>
    </row>
    <row r="98" spans="18:21" ht="0" hidden="1" customHeight="1">
      <c r="R98" s="31"/>
      <c r="S98" s="31"/>
      <c r="T98" s="31"/>
      <c r="U98" s="31"/>
    </row>
    <row r="99" spans="18:21" ht="0" hidden="1" customHeight="1">
      <c r="R99" s="31"/>
      <c r="S99" s="31"/>
      <c r="T99" s="31"/>
      <c r="U99" s="31"/>
    </row>
    <row r="100" spans="18:21" ht="0" hidden="1" customHeight="1">
      <c r="R100" s="31"/>
      <c r="S100" s="31"/>
      <c r="T100" s="31"/>
      <c r="U100" s="31"/>
    </row>
    <row r="101" spans="18:21" ht="0" hidden="1" customHeight="1">
      <c r="R101" s="31"/>
      <c r="S101" s="31"/>
      <c r="T101" s="31"/>
      <c r="U101" s="31"/>
    </row>
    <row r="102" spans="18:21" ht="0" hidden="1" customHeight="1">
      <c r="R102" s="31"/>
      <c r="S102" s="31"/>
      <c r="T102" s="31"/>
      <c r="U102" s="31"/>
    </row>
    <row r="103" spans="18:21" ht="0" hidden="1" customHeight="1">
      <c r="R103" s="31"/>
      <c r="S103" s="31"/>
      <c r="T103" s="31"/>
      <c r="U103" s="31"/>
    </row>
    <row r="104" spans="18:21" ht="0" hidden="1" customHeight="1">
      <c r="R104" s="31"/>
      <c r="S104" s="31"/>
      <c r="T104" s="31"/>
      <c r="U104" s="31"/>
    </row>
    <row r="105" spans="18:21" ht="0" hidden="1" customHeight="1">
      <c r="R105" s="31"/>
      <c r="S105" s="31"/>
      <c r="T105" s="31"/>
      <c r="U105" s="31"/>
    </row>
    <row r="106" spans="18:21" ht="0" hidden="1" customHeight="1">
      <c r="R106" s="31"/>
      <c r="S106" s="31"/>
      <c r="T106" s="31"/>
      <c r="U106" s="31"/>
    </row>
    <row r="107" spans="18:21" ht="0" hidden="1" customHeight="1">
      <c r="R107" s="31"/>
      <c r="S107" s="31"/>
      <c r="T107" s="31"/>
      <c r="U107" s="31"/>
    </row>
    <row r="108" spans="18:21" ht="0" hidden="1" customHeight="1">
      <c r="R108" s="31"/>
      <c r="S108" s="31"/>
      <c r="T108" s="31"/>
      <c r="U108" s="31"/>
    </row>
    <row r="109" spans="18:21" ht="0" hidden="1" customHeight="1">
      <c r="R109" s="31"/>
      <c r="S109" s="31"/>
      <c r="T109" s="31"/>
      <c r="U109" s="31"/>
    </row>
    <row r="110" spans="18:21" ht="0" hidden="1" customHeight="1">
      <c r="R110" s="31"/>
      <c r="S110" s="31"/>
      <c r="T110" s="31"/>
      <c r="U110" s="31"/>
    </row>
    <row r="111" spans="18:21" ht="0" hidden="1" customHeight="1">
      <c r="R111" s="31"/>
      <c r="S111" s="31"/>
      <c r="T111" s="31"/>
      <c r="U111" s="31"/>
    </row>
    <row r="112" spans="18:21" ht="0" hidden="1" customHeight="1">
      <c r="R112" s="31"/>
      <c r="S112" s="31"/>
      <c r="T112" s="31"/>
      <c r="U112" s="31"/>
    </row>
    <row r="113" spans="18:21" ht="0" hidden="1" customHeight="1">
      <c r="R113" s="31"/>
      <c r="S113" s="31"/>
      <c r="T113" s="31"/>
      <c r="U113" s="31"/>
    </row>
    <row r="114" spans="18:21" ht="0" hidden="1" customHeight="1">
      <c r="R114" s="31"/>
      <c r="S114" s="31"/>
      <c r="T114" s="31"/>
      <c r="U114" s="31"/>
    </row>
    <row r="115" spans="18:21" ht="0" hidden="1" customHeight="1">
      <c r="R115" s="31"/>
      <c r="S115" s="31"/>
      <c r="T115" s="31"/>
      <c r="U115" s="31"/>
    </row>
    <row r="116" spans="18:21" ht="0" hidden="1" customHeight="1">
      <c r="R116" s="31"/>
      <c r="S116" s="31"/>
      <c r="T116" s="31"/>
      <c r="U116" s="31"/>
    </row>
    <row r="117" spans="18:21" ht="0" hidden="1" customHeight="1">
      <c r="R117" s="31"/>
      <c r="S117" s="31"/>
      <c r="T117" s="31"/>
      <c r="U117" s="31"/>
    </row>
    <row r="118" spans="18:21" ht="0" hidden="1" customHeight="1">
      <c r="R118" s="31"/>
      <c r="S118" s="31"/>
      <c r="T118" s="31"/>
      <c r="U118" s="31"/>
    </row>
    <row r="119" spans="18:21" ht="0" hidden="1" customHeight="1">
      <c r="R119" s="31"/>
      <c r="S119" s="31"/>
      <c r="T119" s="31"/>
      <c r="U119" s="31"/>
    </row>
    <row r="120" spans="18:21" ht="0" hidden="1" customHeight="1">
      <c r="R120" s="31"/>
      <c r="S120" s="31"/>
      <c r="T120" s="31"/>
      <c r="U120" s="31"/>
    </row>
    <row r="121" spans="18:21" ht="0" hidden="1" customHeight="1">
      <c r="R121" s="31"/>
      <c r="S121" s="31"/>
      <c r="T121" s="31"/>
      <c r="U121" s="31"/>
    </row>
    <row r="122" spans="18:21" ht="0" hidden="1" customHeight="1">
      <c r="R122" s="31"/>
      <c r="S122" s="31"/>
      <c r="T122" s="31"/>
      <c r="U122" s="31"/>
    </row>
    <row r="123" spans="18:21" ht="0" hidden="1" customHeight="1">
      <c r="R123" s="31"/>
      <c r="S123" s="31"/>
      <c r="T123" s="31"/>
      <c r="U123" s="31"/>
    </row>
    <row r="124" spans="18:21" ht="0" hidden="1" customHeight="1">
      <c r="R124" s="31"/>
      <c r="S124" s="31"/>
      <c r="T124" s="31"/>
      <c r="U124" s="31"/>
    </row>
    <row r="125" spans="18:21" ht="0" hidden="1" customHeight="1">
      <c r="R125" s="31"/>
      <c r="S125" s="31"/>
      <c r="T125" s="31"/>
      <c r="U125" s="31"/>
    </row>
    <row r="126" spans="18:21" ht="0" hidden="1" customHeight="1">
      <c r="R126" s="31"/>
      <c r="S126" s="31"/>
      <c r="T126" s="31"/>
      <c r="U126" s="31"/>
    </row>
    <row r="127" spans="18:21" ht="0" hidden="1" customHeight="1">
      <c r="R127" s="31"/>
      <c r="S127" s="31"/>
      <c r="T127" s="31"/>
      <c r="U127" s="31"/>
    </row>
    <row r="128" spans="18:21" ht="0" hidden="1" customHeight="1">
      <c r="R128" s="31"/>
      <c r="S128" s="31"/>
      <c r="T128" s="31"/>
      <c r="U128" s="31"/>
    </row>
    <row r="129" spans="18:21" ht="0" hidden="1" customHeight="1">
      <c r="R129" s="31"/>
      <c r="S129" s="31"/>
      <c r="T129" s="31"/>
      <c r="U129" s="31"/>
    </row>
    <row r="130" spans="18:21" ht="0" hidden="1" customHeight="1">
      <c r="R130" s="31"/>
      <c r="S130" s="31"/>
      <c r="T130" s="31"/>
      <c r="U130" s="31"/>
    </row>
    <row r="131" spans="18:21" ht="0" hidden="1" customHeight="1">
      <c r="R131" s="31"/>
      <c r="S131" s="31"/>
      <c r="T131" s="31"/>
      <c r="U131" s="31"/>
    </row>
    <row r="132" spans="18:21" ht="0" hidden="1" customHeight="1">
      <c r="R132" s="31"/>
      <c r="S132" s="31"/>
      <c r="T132" s="31"/>
      <c r="U132" s="31"/>
    </row>
    <row r="133" spans="18:21" ht="0" hidden="1" customHeight="1">
      <c r="R133" s="31"/>
      <c r="S133" s="31"/>
      <c r="T133" s="31"/>
      <c r="U133" s="31"/>
    </row>
    <row r="134" spans="18:21" ht="0" hidden="1" customHeight="1">
      <c r="R134" s="31"/>
      <c r="S134" s="31"/>
      <c r="T134" s="31"/>
      <c r="U134" s="31"/>
    </row>
    <row r="135" spans="18:21" ht="0" hidden="1" customHeight="1">
      <c r="R135" s="31"/>
      <c r="S135" s="31"/>
      <c r="T135" s="31"/>
      <c r="U135" s="31"/>
    </row>
    <row r="136" spans="18:21" ht="0" hidden="1" customHeight="1">
      <c r="R136" s="31"/>
      <c r="S136" s="31"/>
      <c r="T136" s="31"/>
      <c r="U136" s="31"/>
    </row>
    <row r="137" spans="18:21" ht="0" hidden="1" customHeight="1">
      <c r="R137" s="31"/>
      <c r="S137" s="31"/>
      <c r="T137" s="31"/>
      <c r="U137" s="31"/>
    </row>
    <row r="138" spans="18:21" ht="0" hidden="1" customHeight="1">
      <c r="R138" s="31"/>
      <c r="S138" s="31"/>
      <c r="T138" s="31"/>
      <c r="U138" s="31"/>
    </row>
    <row r="139" spans="18:21" ht="0" hidden="1" customHeight="1">
      <c r="R139" s="31"/>
      <c r="S139" s="31"/>
      <c r="T139" s="31"/>
      <c r="U139" s="31"/>
    </row>
    <row r="140" spans="18:21" ht="0" hidden="1" customHeight="1">
      <c r="R140" s="31"/>
      <c r="S140" s="31"/>
      <c r="T140" s="31"/>
      <c r="U140" s="31"/>
    </row>
    <row r="141" spans="18:21" ht="0" hidden="1" customHeight="1">
      <c r="R141" s="31"/>
      <c r="S141" s="31"/>
      <c r="T141" s="31"/>
      <c r="U141" s="31"/>
    </row>
    <row r="142" spans="18:21" ht="0" hidden="1" customHeight="1">
      <c r="R142" s="31"/>
      <c r="S142" s="31"/>
      <c r="T142" s="31"/>
      <c r="U142" s="31"/>
    </row>
    <row r="143" spans="18:21" ht="0" hidden="1" customHeight="1">
      <c r="R143" s="31"/>
      <c r="S143" s="31"/>
      <c r="T143" s="31"/>
      <c r="U143" s="31"/>
    </row>
    <row r="144" spans="18:21" ht="0" hidden="1" customHeight="1">
      <c r="R144" s="31"/>
      <c r="S144" s="31"/>
      <c r="T144" s="31"/>
      <c r="U144" s="31"/>
    </row>
    <row r="145" spans="18:21" ht="0" hidden="1" customHeight="1">
      <c r="R145" s="31"/>
      <c r="S145" s="31"/>
      <c r="T145" s="31"/>
      <c r="U145" s="31"/>
    </row>
    <row r="146" spans="18:21" ht="0" hidden="1" customHeight="1">
      <c r="R146" s="31"/>
      <c r="S146" s="31"/>
      <c r="T146" s="31"/>
      <c r="U146" s="31"/>
    </row>
    <row r="147" spans="18:21" ht="0" hidden="1" customHeight="1">
      <c r="R147" s="31"/>
      <c r="S147" s="31"/>
      <c r="T147" s="31"/>
      <c r="U147" s="31"/>
    </row>
    <row r="148" spans="18:21" ht="0" hidden="1" customHeight="1">
      <c r="R148" s="31"/>
      <c r="S148" s="31"/>
      <c r="T148" s="31"/>
      <c r="U148" s="31"/>
    </row>
    <row r="149" spans="18:21" ht="0" hidden="1" customHeight="1">
      <c r="R149" s="31"/>
      <c r="S149" s="31"/>
      <c r="T149" s="31"/>
      <c r="U149" s="31"/>
    </row>
    <row r="150" spans="18:21" ht="0" hidden="1" customHeight="1">
      <c r="R150" s="31"/>
      <c r="S150" s="31"/>
      <c r="T150" s="31"/>
      <c r="U150" s="31"/>
    </row>
    <row r="151" spans="18:21" ht="0" hidden="1" customHeight="1">
      <c r="R151" s="31"/>
      <c r="S151" s="31"/>
      <c r="T151" s="31"/>
      <c r="U151" s="31"/>
    </row>
    <row r="152" spans="18:21" ht="0" hidden="1" customHeight="1">
      <c r="R152" s="31"/>
      <c r="S152" s="31"/>
      <c r="T152" s="31"/>
      <c r="U152" s="31"/>
    </row>
    <row r="153" spans="18:21" ht="0" hidden="1" customHeight="1">
      <c r="R153" s="31"/>
      <c r="S153" s="31"/>
      <c r="T153" s="31"/>
      <c r="U153" s="31"/>
    </row>
    <row r="154" spans="18:21" ht="0" hidden="1" customHeight="1">
      <c r="R154" s="31"/>
      <c r="S154" s="31"/>
      <c r="T154" s="31"/>
      <c r="U154" s="31"/>
    </row>
    <row r="155" spans="18:21" ht="0" hidden="1" customHeight="1">
      <c r="R155" s="31"/>
      <c r="S155" s="31"/>
      <c r="T155" s="31"/>
      <c r="U155" s="31"/>
    </row>
    <row r="156" spans="18:21" ht="0" hidden="1" customHeight="1">
      <c r="R156" s="31"/>
      <c r="S156" s="31"/>
      <c r="T156" s="31"/>
      <c r="U156" s="31"/>
    </row>
    <row r="157" spans="18:21" ht="0" hidden="1" customHeight="1">
      <c r="R157" s="31"/>
      <c r="S157" s="31"/>
      <c r="T157" s="31"/>
      <c r="U157" s="31"/>
    </row>
    <row r="158" spans="18:21" ht="0" hidden="1" customHeight="1">
      <c r="R158" s="31"/>
      <c r="S158" s="31"/>
      <c r="T158" s="31"/>
      <c r="U158" s="31"/>
    </row>
    <row r="159" spans="18:21" ht="0" hidden="1" customHeight="1">
      <c r="R159" s="31"/>
      <c r="S159" s="31"/>
      <c r="T159" s="31"/>
      <c r="U159" s="31"/>
    </row>
    <row r="160" spans="18:21" ht="0" hidden="1" customHeight="1">
      <c r="R160" s="31"/>
      <c r="S160" s="31"/>
      <c r="T160" s="31"/>
      <c r="U160" s="31"/>
    </row>
    <row r="161" spans="18:21" ht="0" hidden="1" customHeight="1">
      <c r="R161" s="31"/>
      <c r="S161" s="31"/>
      <c r="T161" s="31"/>
      <c r="U161" s="31"/>
    </row>
    <row r="162" spans="18:21" ht="0" hidden="1" customHeight="1">
      <c r="R162" s="31"/>
      <c r="S162" s="31"/>
      <c r="T162" s="31"/>
      <c r="U162" s="31"/>
    </row>
    <row r="163" spans="18:21" ht="0" hidden="1" customHeight="1">
      <c r="R163" s="31"/>
      <c r="S163" s="31"/>
      <c r="T163" s="31"/>
      <c r="U163" s="31"/>
    </row>
    <row r="164" spans="18:21" ht="0" hidden="1" customHeight="1">
      <c r="R164" s="31"/>
      <c r="S164" s="31"/>
      <c r="T164" s="31"/>
      <c r="U164" s="31"/>
    </row>
    <row r="165" spans="18:21" ht="0" hidden="1" customHeight="1">
      <c r="R165" s="31"/>
      <c r="S165" s="31"/>
      <c r="T165" s="31"/>
      <c r="U165" s="31"/>
    </row>
    <row r="166" spans="18:21" ht="0" hidden="1" customHeight="1">
      <c r="R166" s="31"/>
      <c r="S166" s="31"/>
      <c r="T166" s="31"/>
      <c r="U166" s="31"/>
    </row>
    <row r="167" spans="18:21" ht="0" hidden="1" customHeight="1">
      <c r="R167" s="31"/>
      <c r="S167" s="31"/>
      <c r="T167" s="31"/>
      <c r="U167" s="31"/>
    </row>
    <row r="168" spans="18:21" ht="0" hidden="1" customHeight="1">
      <c r="R168" s="31"/>
      <c r="S168" s="31"/>
      <c r="T168" s="31"/>
      <c r="U168" s="31"/>
    </row>
    <row r="169" spans="18:21" ht="0" hidden="1" customHeight="1">
      <c r="R169" s="31"/>
      <c r="S169" s="31"/>
      <c r="T169" s="31"/>
      <c r="U169" s="31"/>
    </row>
    <row r="170" spans="18:21" ht="0" hidden="1" customHeight="1">
      <c r="R170" s="31"/>
      <c r="S170" s="31"/>
      <c r="T170" s="31"/>
      <c r="U170" s="31"/>
    </row>
    <row r="171" spans="18:21" ht="0" hidden="1" customHeight="1">
      <c r="R171" s="31"/>
      <c r="S171" s="31"/>
      <c r="T171" s="31"/>
      <c r="U171" s="31"/>
    </row>
    <row r="172" spans="18:21" ht="0" hidden="1" customHeight="1">
      <c r="R172" s="31"/>
      <c r="S172" s="31"/>
      <c r="T172" s="31"/>
      <c r="U172" s="31"/>
    </row>
    <row r="173" spans="18:21" ht="0" hidden="1" customHeight="1">
      <c r="R173" s="31"/>
      <c r="S173" s="31"/>
      <c r="T173" s="31"/>
      <c r="U173" s="31"/>
    </row>
    <row r="174" spans="18:21" ht="0" hidden="1" customHeight="1">
      <c r="R174" s="31"/>
      <c r="S174" s="31"/>
      <c r="T174" s="31"/>
      <c r="U174" s="31"/>
    </row>
    <row r="175" spans="18:21" ht="0" hidden="1" customHeight="1">
      <c r="R175" s="31"/>
      <c r="S175" s="31"/>
      <c r="T175" s="31"/>
      <c r="U175" s="31"/>
    </row>
    <row r="176" spans="18:21" ht="0" hidden="1" customHeight="1">
      <c r="R176" s="31"/>
      <c r="S176" s="31"/>
      <c r="T176" s="31"/>
      <c r="U176" s="31"/>
    </row>
    <row r="177" spans="18:21" ht="0" hidden="1" customHeight="1">
      <c r="R177" s="31"/>
      <c r="S177" s="31"/>
      <c r="T177" s="31"/>
      <c r="U177" s="31"/>
    </row>
    <row r="178" spans="18:21" ht="0" hidden="1" customHeight="1">
      <c r="R178" s="31"/>
      <c r="S178" s="31"/>
      <c r="T178" s="31"/>
      <c r="U178" s="31"/>
    </row>
    <row r="179" spans="18:21" ht="0" hidden="1" customHeight="1">
      <c r="R179" s="31"/>
      <c r="S179" s="31"/>
      <c r="T179" s="31"/>
      <c r="U179" s="31"/>
    </row>
    <row r="180" spans="18:21" ht="0" hidden="1" customHeight="1">
      <c r="R180" s="31"/>
      <c r="S180" s="31"/>
      <c r="T180" s="31"/>
      <c r="U180" s="31"/>
    </row>
    <row r="181" spans="18:21" ht="0" hidden="1" customHeight="1">
      <c r="R181" s="31"/>
      <c r="S181" s="31"/>
      <c r="T181" s="31"/>
      <c r="U181" s="31"/>
    </row>
    <row r="182" spans="18:21" ht="0" hidden="1" customHeight="1">
      <c r="R182" s="31"/>
      <c r="S182" s="31"/>
      <c r="T182" s="31"/>
      <c r="U182" s="31"/>
    </row>
    <row r="183" spans="18:21" ht="0" hidden="1" customHeight="1">
      <c r="R183" s="31"/>
      <c r="S183" s="31"/>
      <c r="T183" s="31"/>
      <c r="U183" s="31"/>
    </row>
    <row r="184" spans="18:21" ht="0" hidden="1" customHeight="1">
      <c r="R184" s="31"/>
      <c r="S184" s="31"/>
      <c r="T184" s="31"/>
      <c r="U184" s="31"/>
    </row>
    <row r="185" spans="18:21" ht="0" hidden="1" customHeight="1">
      <c r="R185" s="31"/>
      <c r="S185" s="31"/>
      <c r="T185" s="31"/>
      <c r="U185" s="31"/>
    </row>
    <row r="186" spans="18:21" ht="0" hidden="1" customHeight="1">
      <c r="R186" s="31"/>
      <c r="S186" s="31"/>
      <c r="T186" s="31"/>
      <c r="U186" s="31"/>
    </row>
    <row r="187" spans="18:21" ht="0" hidden="1" customHeight="1">
      <c r="R187" s="31"/>
      <c r="S187" s="31"/>
      <c r="T187" s="31"/>
      <c r="U187" s="31"/>
    </row>
    <row r="188" spans="18:21" ht="0" hidden="1" customHeight="1">
      <c r="R188" s="31"/>
      <c r="S188" s="31"/>
      <c r="T188" s="31"/>
      <c r="U188" s="31"/>
    </row>
    <row r="189" spans="18:21" ht="0" hidden="1" customHeight="1">
      <c r="R189" s="31"/>
      <c r="S189" s="31"/>
      <c r="T189" s="31"/>
      <c r="U189" s="31"/>
    </row>
    <row r="190" spans="18:21" ht="0" hidden="1" customHeight="1">
      <c r="R190" s="31"/>
      <c r="S190" s="31"/>
      <c r="T190" s="31"/>
      <c r="U190" s="31"/>
    </row>
    <row r="191" spans="18:21" ht="0" hidden="1" customHeight="1">
      <c r="R191" s="31"/>
      <c r="S191" s="31"/>
      <c r="T191" s="31"/>
      <c r="U191" s="31"/>
    </row>
    <row r="192" spans="18:21" ht="0" hidden="1" customHeight="1">
      <c r="R192" s="31"/>
      <c r="S192" s="31"/>
      <c r="T192" s="31"/>
      <c r="U192" s="31"/>
    </row>
    <row r="193" spans="18:21" ht="0" hidden="1" customHeight="1">
      <c r="R193" s="31"/>
      <c r="S193" s="31"/>
      <c r="T193" s="31"/>
      <c r="U193" s="31"/>
    </row>
    <row r="194" spans="18:21" ht="0" hidden="1" customHeight="1">
      <c r="R194" s="31"/>
      <c r="S194" s="31"/>
      <c r="T194" s="31"/>
      <c r="U194" s="31"/>
    </row>
    <row r="195" spans="18:21" ht="0" hidden="1" customHeight="1">
      <c r="R195" s="31"/>
      <c r="S195" s="31"/>
      <c r="T195" s="31"/>
      <c r="U195" s="31"/>
    </row>
    <row r="196" spans="18:21" ht="0" hidden="1" customHeight="1">
      <c r="R196" s="31"/>
      <c r="S196" s="31"/>
      <c r="T196" s="31"/>
      <c r="U196" s="31"/>
    </row>
    <row r="197" spans="18:21" ht="0" hidden="1" customHeight="1">
      <c r="R197" s="31"/>
      <c r="S197" s="31"/>
      <c r="T197" s="31"/>
      <c r="U197" s="31"/>
    </row>
    <row r="198" spans="18:21" ht="0" hidden="1" customHeight="1">
      <c r="R198" s="31"/>
      <c r="S198" s="31"/>
      <c r="T198" s="31"/>
      <c r="U198" s="31"/>
    </row>
    <row r="199" spans="18:21" ht="0" hidden="1" customHeight="1">
      <c r="R199" s="31"/>
      <c r="S199" s="31"/>
      <c r="T199" s="31"/>
      <c r="U199" s="31"/>
    </row>
    <row r="200" spans="18:21" ht="0" hidden="1" customHeight="1">
      <c r="R200" s="31"/>
      <c r="S200" s="31"/>
      <c r="T200" s="31"/>
      <c r="U200" s="31"/>
    </row>
    <row r="201" spans="18:21" ht="0" hidden="1" customHeight="1">
      <c r="R201" s="31"/>
      <c r="S201" s="31"/>
      <c r="T201" s="31"/>
      <c r="U201" s="31"/>
    </row>
    <row r="202" spans="18:21" ht="0" hidden="1" customHeight="1">
      <c r="R202" s="31"/>
      <c r="S202" s="31"/>
      <c r="T202" s="31"/>
      <c r="U202" s="31"/>
    </row>
    <row r="203" spans="18:21" ht="0" hidden="1" customHeight="1">
      <c r="R203" s="31"/>
      <c r="S203" s="31"/>
      <c r="T203" s="31"/>
      <c r="U203" s="31"/>
    </row>
    <row r="204" spans="18:21" ht="0" hidden="1" customHeight="1">
      <c r="R204" s="31"/>
      <c r="S204" s="31"/>
      <c r="T204" s="31"/>
      <c r="U204" s="31"/>
    </row>
    <row r="205" spans="18:21" ht="0" hidden="1" customHeight="1">
      <c r="R205" s="31"/>
      <c r="S205" s="31"/>
      <c r="T205" s="31"/>
      <c r="U205" s="31"/>
    </row>
    <row r="206" spans="18:21" ht="0" hidden="1" customHeight="1">
      <c r="R206" s="31"/>
      <c r="S206" s="31"/>
      <c r="T206" s="31"/>
      <c r="U206" s="31"/>
    </row>
    <row r="207" spans="18:21" ht="0" hidden="1" customHeight="1">
      <c r="R207" s="31"/>
      <c r="S207" s="31"/>
      <c r="T207" s="31"/>
      <c r="U207" s="31"/>
    </row>
    <row r="208" spans="18:21" ht="0" hidden="1" customHeight="1">
      <c r="R208" s="31"/>
      <c r="S208" s="31"/>
      <c r="T208" s="31"/>
      <c r="U208" s="31"/>
    </row>
    <row r="209" spans="18:21" ht="0" hidden="1" customHeight="1">
      <c r="R209" s="31"/>
      <c r="S209" s="31"/>
      <c r="T209" s="31"/>
      <c r="U209" s="31"/>
    </row>
    <row r="210" spans="18:21" ht="0" hidden="1" customHeight="1">
      <c r="R210" s="31"/>
      <c r="S210" s="31"/>
      <c r="T210" s="31"/>
      <c r="U210" s="31"/>
    </row>
    <row r="211" spans="18:21" ht="0" hidden="1" customHeight="1">
      <c r="R211" s="31"/>
      <c r="S211" s="31"/>
      <c r="T211" s="31"/>
      <c r="U211" s="31"/>
    </row>
    <row r="212" spans="18:21" ht="0" hidden="1" customHeight="1">
      <c r="R212" s="31"/>
      <c r="S212" s="31"/>
      <c r="T212" s="31"/>
      <c r="U212" s="31"/>
    </row>
    <row r="213" spans="18:21" ht="0" hidden="1" customHeight="1">
      <c r="R213" s="31"/>
      <c r="S213" s="31"/>
      <c r="T213" s="31"/>
      <c r="U213" s="31"/>
    </row>
    <row r="214" spans="18:21" ht="0" hidden="1" customHeight="1">
      <c r="R214" s="31"/>
      <c r="S214" s="31"/>
      <c r="T214" s="31"/>
      <c r="U214" s="31"/>
    </row>
    <row r="215" spans="18:21" ht="0" hidden="1" customHeight="1">
      <c r="R215" s="31"/>
      <c r="S215" s="31"/>
      <c r="T215" s="31"/>
      <c r="U215" s="31"/>
    </row>
    <row r="216" spans="18:21" ht="0" hidden="1" customHeight="1">
      <c r="R216" s="31"/>
      <c r="S216" s="31"/>
      <c r="T216" s="31"/>
      <c r="U216" s="31"/>
    </row>
    <row r="217" spans="18:21" ht="0" hidden="1" customHeight="1">
      <c r="R217" s="31"/>
      <c r="S217" s="31"/>
      <c r="T217" s="31"/>
      <c r="U217" s="31"/>
    </row>
    <row r="218" spans="18:21" ht="0" hidden="1" customHeight="1">
      <c r="R218" s="31"/>
      <c r="S218" s="31"/>
      <c r="T218" s="31"/>
      <c r="U218" s="31"/>
    </row>
    <row r="219" spans="18:21" ht="0" hidden="1" customHeight="1">
      <c r="R219" s="31"/>
      <c r="S219" s="31"/>
      <c r="T219" s="31"/>
      <c r="U219" s="31"/>
    </row>
    <row r="220" spans="18:21" ht="0" hidden="1" customHeight="1">
      <c r="R220" s="31"/>
      <c r="S220" s="31"/>
      <c r="T220" s="31"/>
      <c r="U220" s="31"/>
    </row>
    <row r="221" spans="18:21" ht="0" hidden="1" customHeight="1">
      <c r="R221" s="31"/>
      <c r="S221" s="31"/>
      <c r="T221" s="31"/>
      <c r="U221" s="31"/>
    </row>
    <row r="222" spans="18:21" ht="0" hidden="1" customHeight="1">
      <c r="R222" s="31"/>
      <c r="S222" s="31"/>
      <c r="T222" s="31"/>
      <c r="U222" s="31"/>
    </row>
    <row r="223" spans="18:21" ht="0" hidden="1" customHeight="1">
      <c r="R223" s="31"/>
      <c r="S223" s="31"/>
      <c r="T223" s="31"/>
      <c r="U223" s="31"/>
    </row>
    <row r="224" spans="18:21" ht="0" hidden="1" customHeight="1">
      <c r="R224" s="31"/>
      <c r="S224" s="31"/>
      <c r="T224" s="31"/>
      <c r="U224" s="31"/>
    </row>
    <row r="225" spans="18:21" ht="0" hidden="1" customHeight="1">
      <c r="R225" s="31"/>
      <c r="S225" s="31"/>
      <c r="T225" s="31"/>
      <c r="U225" s="31"/>
    </row>
    <row r="226" spans="18:21" ht="0" hidden="1" customHeight="1">
      <c r="R226" s="31"/>
      <c r="S226" s="31"/>
      <c r="T226" s="31"/>
      <c r="U226" s="31"/>
    </row>
    <row r="227" spans="18:21" ht="0" hidden="1" customHeight="1">
      <c r="R227" s="31"/>
      <c r="S227" s="31"/>
      <c r="T227" s="31"/>
      <c r="U227" s="31"/>
    </row>
    <row r="228" spans="18:21" ht="0" hidden="1" customHeight="1">
      <c r="R228" s="31"/>
      <c r="S228" s="31"/>
      <c r="T228" s="31"/>
      <c r="U228" s="31"/>
    </row>
    <row r="229" spans="18:21" ht="0" hidden="1" customHeight="1">
      <c r="R229" s="31"/>
      <c r="S229" s="31"/>
      <c r="T229" s="31"/>
      <c r="U229" s="31"/>
    </row>
    <row r="230" spans="18:21" ht="0" hidden="1" customHeight="1">
      <c r="R230" s="31"/>
      <c r="S230" s="31"/>
      <c r="T230" s="31"/>
      <c r="U230" s="31"/>
    </row>
    <row r="231" spans="18:21" ht="0" hidden="1" customHeight="1">
      <c r="R231" s="31"/>
      <c r="S231" s="31"/>
      <c r="T231" s="31"/>
      <c r="U231" s="31"/>
    </row>
    <row r="232" spans="18:21" ht="0" hidden="1" customHeight="1">
      <c r="R232" s="31"/>
      <c r="S232" s="31"/>
      <c r="T232" s="31"/>
      <c r="U232" s="31"/>
    </row>
    <row r="233" spans="18:21" ht="0" hidden="1" customHeight="1">
      <c r="R233" s="31"/>
      <c r="S233" s="31"/>
      <c r="T233" s="31"/>
      <c r="U233" s="31"/>
    </row>
    <row r="234" spans="18:21" ht="0" hidden="1" customHeight="1">
      <c r="R234" s="31"/>
      <c r="S234" s="31"/>
      <c r="T234" s="31"/>
      <c r="U234" s="31"/>
    </row>
    <row r="235" spans="18:21" ht="0" hidden="1" customHeight="1">
      <c r="R235" s="31"/>
      <c r="S235" s="31"/>
      <c r="T235" s="31"/>
      <c r="U235" s="31"/>
    </row>
    <row r="236" spans="18:21" ht="0" hidden="1" customHeight="1">
      <c r="R236" s="31"/>
      <c r="S236" s="31"/>
      <c r="T236" s="31"/>
      <c r="U236" s="31"/>
    </row>
    <row r="237" spans="18:21" ht="0" hidden="1" customHeight="1">
      <c r="R237" s="31"/>
      <c r="S237" s="31"/>
      <c r="T237" s="31"/>
      <c r="U237" s="31"/>
    </row>
    <row r="238" spans="18:21" ht="0" hidden="1" customHeight="1">
      <c r="R238" s="31"/>
      <c r="S238" s="31"/>
      <c r="T238" s="31"/>
      <c r="U238" s="31"/>
    </row>
    <row r="239" spans="18:21" ht="0" hidden="1" customHeight="1">
      <c r="R239" s="31"/>
      <c r="S239" s="31"/>
      <c r="T239" s="31"/>
      <c r="U239" s="31"/>
    </row>
    <row r="240" spans="18:21" ht="0" hidden="1" customHeight="1">
      <c r="R240" s="31"/>
      <c r="S240" s="31"/>
      <c r="T240" s="31"/>
      <c r="U240" s="31"/>
    </row>
    <row r="241" spans="18:21" ht="0" hidden="1" customHeight="1">
      <c r="R241" s="31"/>
      <c r="S241" s="31"/>
      <c r="T241" s="31"/>
      <c r="U241" s="31"/>
    </row>
    <row r="242" spans="18:21" ht="0" hidden="1" customHeight="1">
      <c r="R242" s="31"/>
      <c r="S242" s="31"/>
      <c r="T242" s="31"/>
      <c r="U242" s="31"/>
    </row>
    <row r="243" spans="18:21" ht="0" hidden="1" customHeight="1">
      <c r="R243" s="31"/>
      <c r="S243" s="31"/>
      <c r="T243" s="31"/>
      <c r="U243" s="31"/>
    </row>
    <row r="244" spans="18:21" ht="0" hidden="1" customHeight="1">
      <c r="R244" s="31"/>
      <c r="S244" s="31"/>
      <c r="T244" s="31"/>
      <c r="U244" s="31"/>
    </row>
    <row r="245" spans="18:21" ht="0" hidden="1" customHeight="1">
      <c r="R245" s="31"/>
      <c r="S245" s="31"/>
      <c r="T245" s="31"/>
      <c r="U245" s="31"/>
    </row>
    <row r="246" spans="18:21" ht="0" hidden="1" customHeight="1">
      <c r="R246" s="31"/>
      <c r="S246" s="31"/>
      <c r="T246" s="31"/>
      <c r="U246" s="31"/>
    </row>
    <row r="247" spans="18:21" ht="0" hidden="1" customHeight="1">
      <c r="R247" s="31"/>
      <c r="S247" s="31"/>
      <c r="T247" s="31"/>
      <c r="U247" s="31"/>
    </row>
    <row r="248" spans="18:21" ht="0" hidden="1" customHeight="1">
      <c r="R248" s="31"/>
      <c r="S248" s="31"/>
      <c r="T248" s="31"/>
      <c r="U248" s="31"/>
    </row>
    <row r="249" spans="18:21" ht="0" hidden="1" customHeight="1">
      <c r="R249" s="31"/>
      <c r="S249" s="31"/>
      <c r="T249" s="31"/>
      <c r="U249" s="31"/>
    </row>
    <row r="250" spans="18:21" ht="0" hidden="1" customHeight="1">
      <c r="R250" s="31"/>
      <c r="S250" s="31"/>
      <c r="T250" s="31"/>
      <c r="U250" s="31"/>
    </row>
    <row r="251" spans="18:21" ht="0" hidden="1" customHeight="1">
      <c r="R251" s="31"/>
      <c r="S251" s="31"/>
      <c r="T251" s="31"/>
      <c r="U251" s="31"/>
    </row>
    <row r="252" spans="18:21" ht="0" hidden="1" customHeight="1">
      <c r="R252" s="31"/>
      <c r="S252" s="31"/>
      <c r="T252" s="31"/>
      <c r="U252" s="31"/>
    </row>
    <row r="253" spans="18:21" ht="0" hidden="1" customHeight="1">
      <c r="R253" s="31"/>
      <c r="S253" s="31"/>
      <c r="T253" s="31"/>
      <c r="U253" s="31"/>
    </row>
    <row r="254" spans="18:21" ht="0" hidden="1" customHeight="1">
      <c r="R254" s="31"/>
      <c r="S254" s="31"/>
      <c r="T254" s="31"/>
      <c r="U254" s="31"/>
    </row>
    <row r="255" spans="18:21" ht="0" hidden="1" customHeight="1">
      <c r="R255" s="31"/>
      <c r="S255" s="31"/>
      <c r="T255" s="31"/>
      <c r="U255" s="31"/>
    </row>
    <row r="256" spans="18:21" ht="0" hidden="1" customHeight="1">
      <c r="R256" s="31"/>
      <c r="S256" s="31"/>
      <c r="T256" s="31"/>
      <c r="U256" s="31"/>
    </row>
    <row r="257" spans="18:21" ht="0" hidden="1" customHeight="1">
      <c r="R257" s="31"/>
      <c r="S257" s="31"/>
      <c r="T257" s="31"/>
      <c r="U257" s="31"/>
    </row>
    <row r="258" spans="18:21" ht="0" hidden="1" customHeight="1">
      <c r="R258" s="31"/>
      <c r="S258" s="31"/>
      <c r="T258" s="31"/>
      <c r="U258" s="31"/>
    </row>
    <row r="259" spans="18:21" ht="0" hidden="1" customHeight="1">
      <c r="R259" s="31"/>
      <c r="S259" s="31"/>
      <c r="T259" s="31"/>
      <c r="U259" s="31"/>
    </row>
    <row r="260" spans="18:21" ht="0" hidden="1" customHeight="1">
      <c r="R260" s="31"/>
      <c r="S260" s="31"/>
      <c r="T260" s="31"/>
      <c r="U260" s="31"/>
    </row>
    <row r="261" spans="18:21" ht="0" hidden="1" customHeight="1">
      <c r="R261" s="31"/>
      <c r="S261" s="31"/>
      <c r="T261" s="31"/>
      <c r="U261" s="31"/>
    </row>
    <row r="262" spans="18:21" ht="0" hidden="1" customHeight="1">
      <c r="R262" s="31"/>
      <c r="S262" s="31"/>
      <c r="T262" s="31"/>
      <c r="U262" s="31"/>
    </row>
    <row r="263" spans="18:21" ht="0" hidden="1" customHeight="1">
      <c r="R263" s="31"/>
      <c r="S263" s="31"/>
      <c r="T263" s="31"/>
      <c r="U263" s="31"/>
    </row>
    <row r="264" spans="18:21" ht="0" hidden="1" customHeight="1">
      <c r="R264" s="31"/>
      <c r="S264" s="31"/>
      <c r="T264" s="31"/>
      <c r="U264" s="31"/>
    </row>
    <row r="265" spans="18:21" ht="0" hidden="1" customHeight="1">
      <c r="R265" s="31"/>
      <c r="S265" s="31"/>
      <c r="T265" s="31"/>
      <c r="U265" s="31"/>
    </row>
    <row r="266" spans="18:21" ht="0" hidden="1" customHeight="1">
      <c r="R266" s="31"/>
      <c r="S266" s="31"/>
      <c r="T266" s="31"/>
      <c r="U266" s="31"/>
    </row>
    <row r="267" spans="18:21" ht="0" hidden="1" customHeight="1">
      <c r="R267" s="31"/>
      <c r="S267" s="31"/>
      <c r="T267" s="31"/>
      <c r="U267" s="31"/>
    </row>
    <row r="268" spans="18:21" ht="0" hidden="1" customHeight="1">
      <c r="R268" s="31"/>
      <c r="S268" s="31"/>
      <c r="T268" s="31"/>
      <c r="U268" s="31"/>
    </row>
    <row r="269" spans="18:21" ht="0" hidden="1" customHeight="1">
      <c r="R269" s="31"/>
      <c r="S269" s="31"/>
      <c r="T269" s="31"/>
      <c r="U269" s="31"/>
    </row>
  </sheetData>
  <mergeCells count="18">
    <mergeCell ref="C46:F50"/>
    <mergeCell ref="H10:H12"/>
    <mergeCell ref="AF10:AF12"/>
    <mergeCell ref="AB10:AB12"/>
    <mergeCell ref="AH10:AH12"/>
    <mergeCell ref="I10:J11"/>
    <mergeCell ref="L10:M11"/>
    <mergeCell ref="O10:P11"/>
    <mergeCell ref="R10:R12"/>
    <mergeCell ref="T10:T12"/>
    <mergeCell ref="U10:U12"/>
    <mergeCell ref="V10:V12"/>
    <mergeCell ref="W10:W12"/>
    <mergeCell ref="AD10:AD12"/>
    <mergeCell ref="X10:X12"/>
    <mergeCell ref="Y10:Y12"/>
    <mergeCell ref="Z10:Z12"/>
    <mergeCell ref="AA10:AA12"/>
  </mergeCells>
  <conditionalFormatting sqref="H3">
    <cfRule type="cellIs" dxfId="193" priority="41" stopIfTrue="1" operator="greaterThan">
      <formula>0</formula>
    </cfRule>
    <cfRule type="cellIs" dxfId="192" priority="42" stopIfTrue="1" operator="lessThan">
      <formula>1</formula>
    </cfRule>
  </conditionalFormatting>
  <conditionalFormatting sqref="H21">
    <cfRule type="cellIs" dxfId="191" priority="23" stopIfTrue="1" operator="greaterThan">
      <formula>0</formula>
    </cfRule>
    <cfRule type="cellIs" dxfId="190" priority="24" stopIfTrue="1" operator="lessThan">
      <formula>1</formula>
    </cfRule>
  </conditionalFormatting>
  <conditionalFormatting sqref="H17:H20">
    <cfRule type="cellIs" dxfId="189" priority="31" stopIfTrue="1" operator="greaterThan">
      <formula>0</formula>
    </cfRule>
    <cfRule type="cellIs" dxfId="188" priority="32" stopIfTrue="1" operator="lessThan">
      <formula>1</formula>
    </cfRule>
  </conditionalFormatting>
  <conditionalFormatting sqref="H16:H21">
    <cfRule type="cellIs" dxfId="187" priority="13" stopIfTrue="1" operator="greaterThan">
      <formula>0</formula>
    </cfRule>
    <cfRule type="cellIs" dxfId="186" priority="14" stopIfTrue="1" operator="lessThan">
      <formula>1</formula>
    </cfRule>
  </conditionalFormatting>
  <conditionalFormatting sqref="H24:H31">
    <cfRule type="cellIs" dxfId="185" priority="5" stopIfTrue="1" operator="greaterThan">
      <formula>0</formula>
    </cfRule>
    <cfRule type="cellIs" dxfId="184" priority="6" stopIfTrue="1" operator="lessThan">
      <formula>1</formula>
    </cfRule>
  </conditionalFormatting>
  <conditionalFormatting sqref="H34:H36">
    <cfRule type="cellIs" dxfId="183" priority="3" stopIfTrue="1" operator="greaterThan">
      <formula>0</formula>
    </cfRule>
    <cfRule type="cellIs" dxfId="182" priority="4" stopIfTrue="1" operator="lessThan">
      <formula>1</formula>
    </cfRule>
  </conditionalFormatting>
  <conditionalFormatting sqref="H39:H41">
    <cfRule type="cellIs" dxfId="181" priority="1" stopIfTrue="1" operator="greaterThan">
      <formula>0</formula>
    </cfRule>
    <cfRule type="cellIs" dxfId="180" priority="2" stopIfTrue="1" operator="lessThan">
      <formula>1</formula>
    </cfRule>
  </conditionalFormatting>
  <dataValidations disablePrompts="1" count="1">
    <dataValidation type="list" allowBlank="1" showInputMessage="1" showErrorMessage="1" sqref="J39:J41 J34:J36 J16:J21 M16:M21 M24:M31 M34:M36 M39:M41 P39:P41 P34:P36 P16:P21 J24:J31 P24:P31 AD39:AD41 AD34:AD36 AD16:AD21 AD24:AD31" xr:uid="{89F33358-31CA-468C-ADCB-8A358813A148}">
      <formula1>Confidence_grade</formula1>
    </dataValidation>
  </dataValidations>
  <pageMargins left="0.23622047244094491" right="0.23622047244094491" top="0.74803149606299213" bottom="0.74803149606299213" header="0.31496062992125984" footer="0.31496062992125984"/>
  <pageSetup paperSize="9" scale="61" fitToWidth="0" orientation="landscape" r:id="rId1"/>
  <headerFooter>
    <oddHeader>&amp;LDepartment of Internal Affairs - Three Waters Reform Programme - Request for Information Template Workbook I</oddHeader>
    <oddFooter>&amp;LPage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22BD9F-0997-44FF-99B6-DC8FBDF9675E}">
  <sheetPr>
    <tabColor rgb="FF55EBF7"/>
    <pageSetUpPr fitToPage="1"/>
  </sheetPr>
  <dimension ref="A1:XDY119"/>
  <sheetViews>
    <sheetView showGridLines="0" zoomScale="80" zoomScaleNormal="80" workbookViewId="0">
      <pane xSplit="8" ySplit="12" topLeftCell="I13" activePane="bottomRight" state="frozen"/>
      <selection activeCell="F20" sqref="F20"/>
      <selection pane="topRight" activeCell="F20" sqref="F20"/>
      <selection pane="bottomLeft" activeCell="F20" sqref="F20"/>
      <selection pane="bottomRight" activeCell="F20" sqref="F20"/>
    </sheetView>
  </sheetViews>
  <sheetFormatPr defaultColWidth="0" defaultRowHeight="0" customHeight="1" zeroHeight="1"/>
  <cols>
    <col min="1" max="1" width="2.453125" style="31" customWidth="1"/>
    <col min="2" max="2" width="6.453125" style="31" customWidth="1"/>
    <col min="3" max="3" width="16.54296875" style="31" customWidth="1"/>
    <col min="4" max="4" width="41.453125" style="31" bestFit="1" customWidth="1"/>
    <col min="5" max="5" width="9.453125" style="31" customWidth="1"/>
    <col min="6" max="6" width="8.54296875" style="31" customWidth="1"/>
    <col min="7" max="7" width="8.54296875" style="33" customWidth="1"/>
    <col min="8" max="8" width="19" style="66" bestFit="1" customWidth="1"/>
    <col min="9" max="9" width="12.54296875" style="31" customWidth="1"/>
    <col min="10" max="10" width="5.54296875" style="31" customWidth="1"/>
    <col min="11" max="11" width="1.54296875" style="31" customWidth="1"/>
    <col min="12" max="12" width="12.54296875" style="31" customWidth="1"/>
    <col min="13" max="13" width="5.54296875" style="31" customWidth="1"/>
    <col min="14" max="14" width="1.54296875" style="31" customWidth="1"/>
    <col min="15" max="15" width="12.54296875" style="31" customWidth="1"/>
    <col min="16" max="16" width="5.54296875" style="31" customWidth="1"/>
    <col min="17" max="17" width="1.54296875" style="31" customWidth="1"/>
    <col min="18" max="18" width="12.54296875" style="31" customWidth="1"/>
    <col min="19" max="19" width="5.54296875" style="31" customWidth="1"/>
    <col min="20" max="20" width="1.54296875" style="31" customWidth="1"/>
    <col min="21" max="21" width="12.54296875" style="31" customWidth="1"/>
    <col min="22" max="22" width="5.54296875" style="31" customWidth="1"/>
    <col min="23" max="23" width="1.54296875" style="31" customWidth="1"/>
    <col min="24" max="24" width="12.54296875" style="31" customWidth="1"/>
    <col min="25" max="25" width="5.54296875" style="31" customWidth="1"/>
    <col min="26" max="26" width="2.54296875" style="31" customWidth="1"/>
    <col min="27" max="27" width="12.54296875" style="31" customWidth="1"/>
    <col min="28" max="28" width="5.54296875" style="31" customWidth="1"/>
    <col min="29" max="29" width="1.54296875" style="31" customWidth="1"/>
    <col min="30" max="30" width="12.54296875" style="31" customWidth="1"/>
    <col min="31" max="31" width="5.54296875" style="31" customWidth="1"/>
    <col min="32" max="32" width="1.54296875" style="31" customWidth="1"/>
    <col min="33" max="33" width="12.54296875" style="31" customWidth="1"/>
    <col min="34" max="34" width="5.54296875" style="31" customWidth="1"/>
    <col min="35" max="35" width="1.54296875" style="31" customWidth="1"/>
    <col min="36" max="36" width="12.54296875" style="31" customWidth="1"/>
    <col min="37" max="37" width="5.54296875" style="31" customWidth="1"/>
    <col min="38" max="38" width="1.54296875" style="31" customWidth="1"/>
    <col min="39" max="39" width="12.54296875" style="31" customWidth="1"/>
    <col min="40" max="40" width="5.54296875" style="31" customWidth="1"/>
    <col min="41" max="41" width="1.54296875" style="31" customWidth="1"/>
    <col min="42" max="42" width="12.54296875" style="31" customWidth="1"/>
    <col min="43" max="44" width="5.54296875" style="31" customWidth="1"/>
    <col min="45" max="45" width="15.453125" style="31" customWidth="1"/>
    <col min="46" max="46" width="5.54296875" style="31" customWidth="1"/>
    <col min="47" max="47" width="49.453125" style="31" customWidth="1"/>
    <col min="48" max="48" width="3.54296875" hidden="1"/>
    <col min="49" max="49" width="4.453125" hidden="1"/>
    <col min="50" max="50" width="9.453125" hidden="1"/>
    <col min="51" max="51" width="11.54296875" hidden="1"/>
    <col min="52" max="16350" width="9.453125" hidden="1"/>
    <col min="16354" max="16384" width="9.453125" hidden="1"/>
  </cols>
  <sheetData>
    <row r="1" spans="1:47" ht="28.4" customHeight="1">
      <c r="B1" s="35" t="str">
        <f>'Key information'!$B$6</f>
        <v>Three Waters Reform Programme: Request for Information Workbook I</v>
      </c>
      <c r="C1" s="36"/>
      <c r="D1" s="36"/>
      <c r="E1" s="186"/>
      <c r="F1" s="186"/>
      <c r="G1" s="186"/>
      <c r="H1" s="67"/>
      <c r="I1" s="67"/>
      <c r="J1" s="67"/>
      <c r="K1" s="67"/>
      <c r="L1" s="67"/>
      <c r="M1" s="67"/>
      <c r="N1" s="67"/>
      <c r="O1" s="67"/>
      <c r="P1" s="67"/>
      <c r="Q1" s="67"/>
      <c r="R1" s="67"/>
      <c r="S1" s="67"/>
      <c r="T1" s="67"/>
      <c r="U1" s="67"/>
      <c r="V1" s="67"/>
      <c r="W1" s="67"/>
      <c r="X1" s="67"/>
      <c r="Y1" s="67"/>
      <c r="Z1" s="67"/>
      <c r="AA1" s="67"/>
      <c r="AB1" s="67"/>
      <c r="AC1" s="67"/>
      <c r="AD1" s="67"/>
      <c r="AE1" s="67"/>
      <c r="AF1" s="67"/>
      <c r="AG1" s="67"/>
      <c r="AH1" s="67"/>
      <c r="AI1" s="67"/>
      <c r="AJ1" s="67"/>
      <c r="AK1" s="67"/>
      <c r="AL1" s="67"/>
      <c r="AM1" s="67"/>
      <c r="AN1" s="67"/>
      <c r="AO1" s="67"/>
      <c r="AP1" s="67"/>
      <c r="AQ1" s="67"/>
      <c r="AR1" s="67"/>
      <c r="AS1" s="67"/>
      <c r="AT1" s="186"/>
      <c r="AU1" s="186"/>
    </row>
    <row r="2" spans="1:47" ht="20">
      <c r="B2" s="37"/>
      <c r="C2" s="38"/>
      <c r="D2" s="420"/>
      <c r="G2" s="31"/>
      <c r="H2" s="31"/>
    </row>
    <row r="3" spans="1:47" ht="14.5">
      <c r="A3" s="39"/>
      <c r="B3" s="320" t="s">
        <v>495</v>
      </c>
      <c r="C3" s="40"/>
      <c r="D3" s="321">
        <f>'Key information'!$E$8</f>
        <v>0</v>
      </c>
      <c r="E3" s="40"/>
      <c r="G3" s="322" t="s">
        <v>100</v>
      </c>
      <c r="H3" s="324">
        <f>SUM(H16:H79)</f>
        <v>53</v>
      </c>
    </row>
    <row r="4" spans="1:47" ht="14.5">
      <c r="B4" s="448" t="s">
        <v>507</v>
      </c>
      <c r="C4" s="190"/>
      <c r="D4" s="191"/>
      <c r="E4" s="192"/>
      <c r="F4" s="192"/>
      <c r="G4" s="192"/>
      <c r="H4" s="217"/>
      <c r="I4" s="33"/>
      <c r="J4" s="33"/>
      <c r="K4" s="33"/>
      <c r="L4" s="33"/>
      <c r="M4" s="33"/>
      <c r="N4" s="33"/>
      <c r="O4" s="33"/>
      <c r="P4" s="33"/>
      <c r="Q4" s="33"/>
      <c r="R4" s="33"/>
      <c r="S4" s="33"/>
      <c r="T4" s="33"/>
      <c r="U4" s="33"/>
      <c r="V4" s="33"/>
      <c r="W4" s="33"/>
      <c r="X4" s="33"/>
      <c r="Y4" s="33"/>
      <c r="Z4" s="33"/>
      <c r="AA4" s="33"/>
      <c r="AB4" s="33"/>
      <c r="AC4" s="33"/>
      <c r="AD4" s="33"/>
      <c r="AE4" s="33"/>
      <c r="AF4" s="33"/>
      <c r="AG4" s="33"/>
      <c r="AH4" s="33"/>
      <c r="AI4" s="33"/>
      <c r="AJ4" s="33"/>
      <c r="AK4" s="33"/>
      <c r="AL4" s="33"/>
      <c r="AM4" s="33"/>
      <c r="AN4" s="33"/>
      <c r="AO4" s="33"/>
      <c r="AP4" s="33"/>
      <c r="AQ4" s="33"/>
      <c r="AR4" s="33"/>
      <c r="AU4" s="218"/>
    </row>
    <row r="5" spans="1:47" ht="14.5">
      <c r="C5" s="32"/>
      <c r="H5" s="219"/>
      <c r="I5" s="219"/>
      <c r="J5" s="219"/>
      <c r="K5" s="219"/>
      <c r="L5" s="220"/>
      <c r="M5" s="220"/>
      <c r="N5" s="220"/>
      <c r="O5" s="220"/>
      <c r="P5" s="220"/>
      <c r="Q5" s="220"/>
      <c r="R5" s="220"/>
      <c r="S5" s="220"/>
      <c r="T5" s="220"/>
      <c r="U5" s="220"/>
      <c r="V5" s="220"/>
      <c r="W5" s="220"/>
      <c r="X5" s="220"/>
      <c r="Y5" s="220"/>
      <c r="Z5" s="220"/>
      <c r="AA5" s="220"/>
      <c r="AB5" s="220"/>
      <c r="AC5" s="220"/>
      <c r="AD5" s="220"/>
      <c r="AE5" s="220"/>
      <c r="AF5" s="220"/>
      <c r="AG5" s="220"/>
      <c r="AH5" s="220"/>
      <c r="AI5" s="220"/>
      <c r="AJ5" s="220"/>
      <c r="AK5" s="220"/>
      <c r="AL5" s="220"/>
      <c r="AM5" s="220"/>
      <c r="AN5" s="220"/>
      <c r="AO5" s="220"/>
      <c r="AP5" s="220"/>
      <c r="AQ5" s="220"/>
      <c r="AR5" s="220"/>
      <c r="AS5" s="220"/>
      <c r="AT5" s="220"/>
      <c r="AU5" s="220"/>
    </row>
    <row r="6" spans="1:47" ht="15" thickBot="1">
      <c r="B6" s="44"/>
      <c r="C6" s="45"/>
      <c r="D6" s="46"/>
      <c r="E6" s="46"/>
      <c r="F6" s="46"/>
      <c r="G6" s="46"/>
      <c r="H6" s="31"/>
      <c r="AU6" s="63"/>
    </row>
    <row r="7" spans="1:47" ht="15" thickBot="1">
      <c r="B7" s="48"/>
      <c r="C7" s="500" t="s">
        <v>722</v>
      </c>
      <c r="D7" s="404"/>
      <c r="E7" s="388"/>
      <c r="F7" s="390"/>
      <c r="H7" s="31"/>
      <c r="AU7" s="63"/>
    </row>
    <row r="8" spans="1:47" ht="15" thickBot="1">
      <c r="B8" s="48"/>
      <c r="C8" s="501" t="s">
        <v>721</v>
      </c>
      <c r="D8" s="490"/>
      <c r="E8" s="391"/>
      <c r="F8" s="392"/>
      <c r="H8" s="31"/>
      <c r="I8" s="637">
        <v>43646</v>
      </c>
      <c r="J8" s="638"/>
      <c r="K8" s="638"/>
      <c r="L8" s="638"/>
      <c r="M8" s="638"/>
      <c r="N8" s="638"/>
      <c r="O8" s="638"/>
      <c r="P8" s="638"/>
      <c r="Q8" s="638"/>
      <c r="R8" s="638"/>
      <c r="S8" s="638"/>
      <c r="T8" s="638"/>
      <c r="U8" s="638"/>
      <c r="V8" s="638"/>
      <c r="W8" s="638"/>
      <c r="X8" s="638"/>
      <c r="Y8" s="639"/>
      <c r="Z8" s="418"/>
      <c r="AA8" s="637">
        <v>44012</v>
      </c>
      <c r="AB8" s="638"/>
      <c r="AC8" s="638"/>
      <c r="AD8" s="638"/>
      <c r="AE8" s="638"/>
      <c r="AF8" s="638"/>
      <c r="AG8" s="638"/>
      <c r="AH8" s="638"/>
      <c r="AI8" s="638"/>
      <c r="AJ8" s="638"/>
      <c r="AK8" s="638"/>
      <c r="AL8" s="638"/>
      <c r="AM8" s="638"/>
      <c r="AN8" s="638"/>
      <c r="AO8" s="638"/>
      <c r="AP8" s="638"/>
      <c r="AQ8" s="639"/>
      <c r="AU8" s="63"/>
    </row>
    <row r="9" spans="1:47" s="525" customFormat="1" ht="15" thickBot="1">
      <c r="A9" s="31"/>
      <c r="B9" s="48"/>
      <c r="C9" s="31"/>
      <c r="D9" s="31"/>
      <c r="E9" s="31"/>
      <c r="F9" s="31"/>
      <c r="G9" s="33"/>
      <c r="H9" s="31"/>
      <c r="I9" s="647">
        <v>1</v>
      </c>
      <c r="J9" s="639"/>
      <c r="K9" s="132"/>
      <c r="L9" s="647">
        <v>2</v>
      </c>
      <c r="M9" s="639"/>
      <c r="N9" s="132"/>
      <c r="O9" s="647">
        <v>3</v>
      </c>
      <c r="P9" s="639"/>
      <c r="Q9" s="132"/>
      <c r="R9" s="647">
        <v>4</v>
      </c>
      <c r="S9" s="639"/>
      <c r="T9" s="132"/>
      <c r="U9" s="647">
        <v>5</v>
      </c>
      <c r="V9" s="639"/>
      <c r="W9" s="132"/>
      <c r="X9" s="647">
        <v>6</v>
      </c>
      <c r="Y9" s="639"/>
      <c r="Z9" s="132"/>
      <c r="AA9" s="647">
        <v>7</v>
      </c>
      <c r="AB9" s="639"/>
      <c r="AC9" s="132"/>
      <c r="AD9" s="647">
        <v>8</v>
      </c>
      <c r="AE9" s="639"/>
      <c r="AF9" s="132"/>
      <c r="AG9" s="647">
        <v>9</v>
      </c>
      <c r="AH9" s="639"/>
      <c r="AI9" s="132"/>
      <c r="AJ9" s="647">
        <v>10</v>
      </c>
      <c r="AK9" s="639"/>
      <c r="AL9" s="132"/>
      <c r="AM9" s="647">
        <v>11</v>
      </c>
      <c r="AN9" s="639"/>
      <c r="AO9" s="132"/>
      <c r="AP9" s="647">
        <v>12</v>
      </c>
      <c r="AQ9" s="639"/>
      <c r="AR9" s="418"/>
      <c r="AS9" s="418"/>
      <c r="AT9" s="418"/>
      <c r="AU9" s="431"/>
    </row>
    <row r="10" spans="1:47" ht="21" customHeight="1">
      <c r="B10" s="48"/>
      <c r="C10" s="86" t="s">
        <v>101</v>
      </c>
      <c r="D10" s="95" t="s">
        <v>32</v>
      </c>
      <c r="E10" s="95" t="s">
        <v>102</v>
      </c>
      <c r="F10" s="91" t="s">
        <v>103</v>
      </c>
      <c r="H10" s="598" t="s">
        <v>104</v>
      </c>
      <c r="I10" s="651" t="s">
        <v>216</v>
      </c>
      <c r="J10" s="646"/>
      <c r="K10" s="342"/>
      <c r="L10" s="652" t="s">
        <v>217</v>
      </c>
      <c r="M10" s="606"/>
      <c r="N10" s="342"/>
      <c r="O10" s="643" t="s">
        <v>218</v>
      </c>
      <c r="P10" s="644"/>
      <c r="Q10" s="342"/>
      <c r="R10" s="643" t="s">
        <v>219</v>
      </c>
      <c r="S10" s="644"/>
      <c r="T10" s="342"/>
      <c r="U10" s="643" t="s">
        <v>220</v>
      </c>
      <c r="V10" s="644"/>
      <c r="W10" s="342"/>
      <c r="X10" s="643" t="s">
        <v>221</v>
      </c>
      <c r="Y10" s="644"/>
      <c r="Z10" s="342"/>
      <c r="AA10" s="643" t="s">
        <v>216</v>
      </c>
      <c r="AB10" s="644"/>
      <c r="AC10" s="342"/>
      <c r="AD10" s="643" t="s">
        <v>217</v>
      </c>
      <c r="AE10" s="644"/>
      <c r="AF10" s="342"/>
      <c r="AG10" s="643" t="s">
        <v>218</v>
      </c>
      <c r="AH10" s="644"/>
      <c r="AI10" s="342"/>
      <c r="AJ10" s="643" t="s">
        <v>219</v>
      </c>
      <c r="AK10" s="644"/>
      <c r="AL10" s="342"/>
      <c r="AM10" s="643" t="s">
        <v>220</v>
      </c>
      <c r="AN10" s="644"/>
      <c r="AO10" s="342"/>
      <c r="AP10" s="643" t="s">
        <v>221</v>
      </c>
      <c r="AQ10" s="644"/>
      <c r="AR10" s="79"/>
      <c r="AS10" s="648" t="s">
        <v>105</v>
      </c>
      <c r="AT10" s="221"/>
      <c r="AU10" s="640" t="s">
        <v>106</v>
      </c>
    </row>
    <row r="11" spans="1:47" ht="14.5">
      <c r="B11" s="48"/>
      <c r="C11" s="126" t="s">
        <v>107</v>
      </c>
      <c r="D11" s="94"/>
      <c r="E11" s="94"/>
      <c r="F11" s="92" t="s">
        <v>108</v>
      </c>
      <c r="H11" s="599"/>
      <c r="I11" s="651"/>
      <c r="J11" s="646"/>
      <c r="K11" s="343"/>
      <c r="L11" s="607"/>
      <c r="M11" s="608"/>
      <c r="N11" s="343"/>
      <c r="O11" s="645"/>
      <c r="P11" s="646"/>
      <c r="Q11" s="343"/>
      <c r="R11" s="645"/>
      <c r="S11" s="646"/>
      <c r="T11" s="343"/>
      <c r="U11" s="645"/>
      <c r="V11" s="646"/>
      <c r="W11" s="343"/>
      <c r="X11" s="645"/>
      <c r="Y11" s="646"/>
      <c r="Z11" s="343"/>
      <c r="AA11" s="645"/>
      <c r="AB11" s="646"/>
      <c r="AC11" s="343"/>
      <c r="AD11" s="645"/>
      <c r="AE11" s="646"/>
      <c r="AF11" s="343"/>
      <c r="AG11" s="645"/>
      <c r="AH11" s="646"/>
      <c r="AI11" s="343"/>
      <c r="AJ11" s="645"/>
      <c r="AK11" s="646"/>
      <c r="AL11" s="343"/>
      <c r="AM11" s="645"/>
      <c r="AN11" s="646"/>
      <c r="AO11" s="343"/>
      <c r="AP11" s="645"/>
      <c r="AQ11" s="646"/>
      <c r="AR11" s="79"/>
      <c r="AS11" s="649"/>
      <c r="AT11" s="221"/>
      <c r="AU11" s="641"/>
    </row>
    <row r="12" spans="1:47" ht="15" thickBot="1">
      <c r="B12" s="48"/>
      <c r="C12" s="88"/>
      <c r="D12" s="96"/>
      <c r="E12" s="96"/>
      <c r="F12" s="93"/>
      <c r="H12" s="600"/>
      <c r="I12" s="99"/>
      <c r="J12" s="344" t="s">
        <v>112</v>
      </c>
      <c r="K12" s="342"/>
      <c r="L12" s="345"/>
      <c r="M12" s="344" t="s">
        <v>112</v>
      </c>
      <c r="N12" s="342"/>
      <c r="O12" s="345"/>
      <c r="P12" s="344" t="s">
        <v>112</v>
      </c>
      <c r="Q12" s="342"/>
      <c r="R12" s="345"/>
      <c r="S12" s="344" t="s">
        <v>112</v>
      </c>
      <c r="T12" s="342"/>
      <c r="U12" s="345"/>
      <c r="V12" s="344" t="s">
        <v>112</v>
      </c>
      <c r="W12" s="342"/>
      <c r="X12" s="345"/>
      <c r="Y12" s="344" t="s">
        <v>112</v>
      </c>
      <c r="Z12" s="342"/>
      <c r="AA12" s="345"/>
      <c r="AB12" s="344" t="s">
        <v>112</v>
      </c>
      <c r="AC12" s="342"/>
      <c r="AD12" s="345"/>
      <c r="AE12" s="344" t="s">
        <v>112</v>
      </c>
      <c r="AF12" s="342"/>
      <c r="AG12" s="345"/>
      <c r="AH12" s="344" t="s">
        <v>112</v>
      </c>
      <c r="AI12" s="342"/>
      <c r="AJ12" s="345"/>
      <c r="AK12" s="344" t="s">
        <v>112</v>
      </c>
      <c r="AL12" s="342"/>
      <c r="AM12" s="345"/>
      <c r="AN12" s="344" t="s">
        <v>112</v>
      </c>
      <c r="AO12" s="342"/>
      <c r="AP12" s="345"/>
      <c r="AQ12" s="344" t="s">
        <v>112</v>
      </c>
      <c r="AR12" s="79"/>
      <c r="AS12" s="650"/>
      <c r="AT12" s="222"/>
      <c r="AU12" s="642"/>
    </row>
    <row r="13" spans="1:47" ht="14.5">
      <c r="B13" s="48"/>
      <c r="H13" s="31"/>
      <c r="I13" s="79"/>
      <c r="J13" s="79"/>
      <c r="K13" s="79"/>
      <c r="L13" s="79"/>
      <c r="M13" s="79"/>
      <c r="N13" s="79"/>
      <c r="O13" s="79"/>
      <c r="P13" s="79"/>
      <c r="Q13" s="79"/>
      <c r="R13" s="79"/>
      <c r="S13" s="79"/>
      <c r="T13" s="79"/>
      <c r="U13" s="79"/>
      <c r="V13" s="79"/>
      <c r="W13" s="79"/>
      <c r="X13" s="79"/>
      <c r="Y13" s="79"/>
      <c r="Z13" s="79"/>
      <c r="AA13" s="79"/>
      <c r="AB13" s="79"/>
      <c r="AC13" s="79"/>
      <c r="AD13" s="79"/>
      <c r="AE13" s="79"/>
      <c r="AF13" s="79"/>
      <c r="AG13" s="79"/>
      <c r="AH13" s="79"/>
      <c r="AI13" s="79"/>
      <c r="AJ13" s="79"/>
      <c r="AK13" s="79"/>
      <c r="AL13" s="79"/>
      <c r="AM13" s="79"/>
      <c r="AN13" s="79"/>
      <c r="AO13" s="79"/>
      <c r="AP13" s="79"/>
      <c r="AQ13" s="79"/>
      <c r="AR13" s="79"/>
      <c r="AS13" s="79"/>
      <c r="AT13" s="79"/>
      <c r="AU13" s="223"/>
    </row>
    <row r="14" spans="1:47" ht="14.5">
      <c r="B14" s="48"/>
      <c r="G14" s="31"/>
      <c r="H14" s="31"/>
      <c r="I14" s="230"/>
      <c r="J14" s="230"/>
      <c r="K14" s="230"/>
      <c r="L14" s="230"/>
      <c r="M14" s="230"/>
      <c r="N14" s="230"/>
      <c r="O14" s="230"/>
      <c r="P14" s="230"/>
      <c r="Q14" s="230"/>
      <c r="R14" s="230"/>
      <c r="S14" s="230"/>
      <c r="T14" s="230"/>
      <c r="U14" s="230"/>
      <c r="V14" s="230"/>
      <c r="W14" s="230"/>
      <c r="X14" s="230"/>
      <c r="Y14" s="230"/>
      <c r="Z14" s="230"/>
      <c r="AA14" s="230"/>
      <c r="AB14" s="230"/>
      <c r="AC14" s="230"/>
      <c r="AD14" s="230"/>
      <c r="AE14" s="230"/>
      <c r="AF14" s="230"/>
      <c r="AG14" s="230"/>
      <c r="AH14" s="230"/>
      <c r="AI14" s="230"/>
      <c r="AJ14" s="230"/>
      <c r="AK14" s="230"/>
      <c r="AL14" s="230"/>
      <c r="AM14" s="230"/>
      <c r="AN14" s="230"/>
      <c r="AO14" s="230"/>
      <c r="AP14" s="230"/>
      <c r="AQ14" s="230"/>
      <c r="AR14" s="79"/>
      <c r="AS14" s="79"/>
      <c r="AT14" s="79"/>
      <c r="AU14" s="223"/>
    </row>
    <row r="15" spans="1:47" ht="14.5">
      <c r="B15" s="48"/>
      <c r="C15" s="53"/>
      <c r="D15" s="55" t="s">
        <v>222</v>
      </c>
      <c r="E15" s="54"/>
      <c r="F15" s="54"/>
      <c r="G15" s="31"/>
      <c r="H15" s="31"/>
      <c r="I15" s="230"/>
      <c r="J15" s="230"/>
      <c r="K15" s="230"/>
      <c r="L15" s="230"/>
      <c r="M15" s="230"/>
      <c r="N15" s="230"/>
      <c r="O15" s="230"/>
      <c r="P15" s="230"/>
      <c r="Q15" s="230"/>
      <c r="R15" s="230"/>
      <c r="S15" s="230"/>
      <c r="T15" s="230"/>
      <c r="U15" s="230"/>
      <c r="V15" s="230"/>
      <c r="W15" s="230"/>
      <c r="X15" s="230"/>
      <c r="Y15" s="230"/>
      <c r="Z15" s="230"/>
      <c r="AA15" s="230"/>
      <c r="AB15" s="230"/>
      <c r="AC15" s="230"/>
      <c r="AD15" s="230"/>
      <c r="AE15" s="230"/>
      <c r="AF15" s="230"/>
      <c r="AG15" s="230"/>
      <c r="AH15" s="230"/>
      <c r="AI15" s="230"/>
      <c r="AJ15" s="230"/>
      <c r="AK15" s="230"/>
      <c r="AL15" s="230"/>
      <c r="AM15" s="230"/>
      <c r="AN15" s="230"/>
      <c r="AO15" s="230"/>
      <c r="AP15" s="230"/>
      <c r="AQ15" s="230"/>
      <c r="AR15" s="79"/>
      <c r="AS15" s="79"/>
      <c r="AT15" s="79"/>
      <c r="AU15" s="223"/>
    </row>
    <row r="16" spans="1:47" ht="14.5">
      <c r="B16" s="119">
        <f>IF(C16="","",COUNTIF($C$16:C16,"&lt;&gt;""")-COUNTBLANK($C$16:C16))</f>
        <v>1</v>
      </c>
      <c r="C16" s="53" t="s">
        <v>223</v>
      </c>
      <c r="D16" s="53" t="s">
        <v>224</v>
      </c>
      <c r="E16" s="109" t="s">
        <v>128</v>
      </c>
      <c r="F16" s="54" t="s">
        <v>129</v>
      </c>
      <c r="G16" s="31"/>
      <c r="H16" s="324">
        <f>IF(AND((I16&lt;&gt;""),(J16&lt;&gt;""),(L16&lt;&gt;""),(M16&lt;&gt;""),(O16&lt;&gt;""),(P16&lt;&gt;""),(R16&lt;&gt;""),(S16&lt;&gt;""),(U16&lt;&gt;""),(V16&lt;&gt;""),(Y16&lt;&gt;""),(X16&lt;&gt;""),(AA16&lt;&gt;""),(AB16&lt;&gt;""),(AD16&lt;&gt;""),(AE16&lt;&gt;""),(AG16&lt;&gt;""),(AH16&lt;&gt;""),(AJ16&lt;&gt;""),(AK16&lt;&gt;""),(AM16&lt;&gt;""),(AN16&lt;&gt;""),(AP16&lt;&gt;""),(AQ16&lt;&gt;""),(AU16&lt;&gt;"")),0,1)</f>
        <v>1</v>
      </c>
      <c r="I16" s="74"/>
      <c r="J16" s="113"/>
      <c r="K16" s="230"/>
      <c r="L16" s="74"/>
      <c r="M16" s="113"/>
      <c r="N16" s="230"/>
      <c r="O16" s="74"/>
      <c r="P16" s="113"/>
      <c r="Q16" s="230"/>
      <c r="R16" s="74"/>
      <c r="S16" s="113"/>
      <c r="T16" s="230"/>
      <c r="U16" s="74"/>
      <c r="V16" s="113"/>
      <c r="W16" s="230"/>
      <c r="X16" s="346">
        <f>I16+L16+O16+R16+U16</f>
        <v>0</v>
      </c>
      <c r="Y16" s="113"/>
      <c r="Z16" s="230"/>
      <c r="AA16" s="74"/>
      <c r="AB16" s="113"/>
      <c r="AC16" s="230"/>
      <c r="AD16" s="74"/>
      <c r="AE16" s="113"/>
      <c r="AF16" s="230"/>
      <c r="AG16" s="74"/>
      <c r="AH16" s="113"/>
      <c r="AI16" s="230"/>
      <c r="AJ16" s="74"/>
      <c r="AK16" s="113"/>
      <c r="AL16" s="230"/>
      <c r="AM16" s="74"/>
      <c r="AN16" s="113"/>
      <c r="AO16" s="230"/>
      <c r="AP16" s="346">
        <f>AA16+AD16+AG16+AJ16+AM16</f>
        <v>0</v>
      </c>
      <c r="AQ16" s="113"/>
      <c r="AR16" s="79"/>
      <c r="AS16" s="224"/>
      <c r="AT16" s="80"/>
      <c r="AU16" s="225"/>
    </row>
    <row r="17" spans="2:47" ht="14.5">
      <c r="B17" s="119">
        <f>IF(C17="","",COUNTIF($C$16:C17,"&lt;&gt;""")-COUNTBLANK($C$16:C17))</f>
        <v>2</v>
      </c>
      <c r="C17" s="53" t="s">
        <v>225</v>
      </c>
      <c r="D17" s="53" t="s">
        <v>226</v>
      </c>
      <c r="E17" s="109" t="s">
        <v>128</v>
      </c>
      <c r="F17" s="54" t="s">
        <v>129</v>
      </c>
      <c r="H17" s="324">
        <f>IF(AND((I17&lt;&gt;""),(J17&lt;&gt;""),(L17&lt;&gt;""),(M17&lt;&gt;""),(O17&lt;&gt;""),(P17&lt;&gt;""),(R17&lt;&gt;""),(S17&lt;&gt;""),(U17&lt;&gt;""),(V17&lt;&gt;""),(Y17&lt;&gt;""),(X17&lt;&gt;""),(AA17&lt;&gt;""),(AB17&lt;&gt;""),(AD17&lt;&gt;""),(AE17&lt;&gt;""),(AG17&lt;&gt;""),(AH17&lt;&gt;""),(AJ17&lt;&gt;""),(AK17&lt;&gt;""),(AM17&lt;&gt;""),(AN17&lt;&gt;""),(AP17&lt;&gt;""),(AQ17&lt;&gt;""),(AU17&lt;&gt;"")),0,1)</f>
        <v>1</v>
      </c>
      <c r="I17" s="74"/>
      <c r="J17" s="113"/>
      <c r="K17" s="230"/>
      <c r="L17" s="74"/>
      <c r="M17" s="113"/>
      <c r="N17" s="230"/>
      <c r="O17" s="74"/>
      <c r="P17" s="113"/>
      <c r="Q17" s="230"/>
      <c r="R17" s="74"/>
      <c r="S17" s="113"/>
      <c r="T17" s="230"/>
      <c r="U17" s="74"/>
      <c r="V17" s="113"/>
      <c r="W17" s="230"/>
      <c r="X17" s="346">
        <f t="shared" ref="X17:X24" si="0">I17+L17+O17+R17+U17</f>
        <v>0</v>
      </c>
      <c r="Y17" s="113"/>
      <c r="Z17" s="230"/>
      <c r="AA17" s="74"/>
      <c r="AB17" s="113"/>
      <c r="AC17" s="230"/>
      <c r="AD17" s="74"/>
      <c r="AE17" s="113"/>
      <c r="AF17" s="230"/>
      <c r="AG17" s="74"/>
      <c r="AH17" s="113"/>
      <c r="AI17" s="230"/>
      <c r="AJ17" s="74"/>
      <c r="AK17" s="113"/>
      <c r="AL17" s="230"/>
      <c r="AM17" s="74"/>
      <c r="AN17" s="113"/>
      <c r="AO17" s="230"/>
      <c r="AP17" s="346">
        <f t="shared" ref="AP17:AP24" si="1">AA17+AD17+AG17+AJ17+AM17</f>
        <v>0</v>
      </c>
      <c r="AQ17" s="113"/>
      <c r="AR17" s="79"/>
      <c r="AS17" s="224"/>
      <c r="AT17" s="80"/>
      <c r="AU17" s="225"/>
    </row>
    <row r="18" spans="2:47" ht="14.5">
      <c r="B18" s="119">
        <f>IF(C18="","",COUNTIF($C$16:C18,"&lt;&gt;""")-COUNTBLANK($C$16:C18))</f>
        <v>3</v>
      </c>
      <c r="C18" s="53" t="s">
        <v>227</v>
      </c>
      <c r="D18" s="53" t="s">
        <v>228</v>
      </c>
      <c r="E18" s="109" t="s">
        <v>128</v>
      </c>
      <c r="F18" s="54" t="s">
        <v>129</v>
      </c>
      <c r="H18" s="324">
        <f t="shared" ref="H18:H24" si="2">IF(AND((I18&lt;&gt;""),(J18&lt;&gt;""),(L18&lt;&gt;""),(M18&lt;&gt;""),(O18&lt;&gt;""),(P18&lt;&gt;""),(R18&lt;&gt;""),(S18&lt;&gt;""),(U18&lt;&gt;""),(V18&lt;&gt;""),(Y18&lt;&gt;""),(X18&lt;&gt;""),(AA18&lt;&gt;""),(AB18&lt;&gt;""),(AD18&lt;&gt;""),(AE18&lt;&gt;""),(AG18&lt;&gt;""),(AH18&lt;&gt;""),(AJ18&lt;&gt;""),(AK18&lt;&gt;""),(AM18&lt;&gt;""),(AN18&lt;&gt;""),(AP18&lt;&gt;""),(AQ18&lt;&gt;""),(AU18&lt;&gt;"")),0,1)</f>
        <v>1</v>
      </c>
      <c r="I18" s="74"/>
      <c r="J18" s="113"/>
      <c r="K18" s="230"/>
      <c r="L18" s="74"/>
      <c r="M18" s="113"/>
      <c r="N18" s="230"/>
      <c r="O18" s="74"/>
      <c r="P18" s="113"/>
      <c r="Q18" s="230"/>
      <c r="R18" s="74"/>
      <c r="S18" s="113"/>
      <c r="T18" s="230"/>
      <c r="U18" s="74"/>
      <c r="V18" s="113"/>
      <c r="W18" s="230"/>
      <c r="X18" s="347">
        <f t="shared" si="0"/>
        <v>0</v>
      </c>
      <c r="Y18" s="113"/>
      <c r="Z18" s="230"/>
      <c r="AA18" s="74"/>
      <c r="AB18" s="113"/>
      <c r="AC18" s="230"/>
      <c r="AD18" s="74"/>
      <c r="AE18" s="113"/>
      <c r="AF18" s="230"/>
      <c r="AG18" s="74"/>
      <c r="AH18" s="113"/>
      <c r="AI18" s="230"/>
      <c r="AJ18" s="74"/>
      <c r="AK18" s="113"/>
      <c r="AL18" s="230"/>
      <c r="AM18" s="74"/>
      <c r="AN18" s="113"/>
      <c r="AO18" s="230"/>
      <c r="AP18" s="347">
        <f t="shared" si="1"/>
        <v>0</v>
      </c>
      <c r="AQ18" s="113"/>
      <c r="AR18" s="79"/>
      <c r="AS18" s="224"/>
      <c r="AT18" s="80"/>
      <c r="AU18" s="225"/>
    </row>
    <row r="19" spans="2:47" ht="14.5">
      <c r="B19" s="119">
        <f>IF(C19="","",COUNTIF($C$16:C19,"&lt;&gt;""")-COUNTBLANK($C$16:C19))</f>
        <v>4</v>
      </c>
      <c r="C19" s="53" t="s">
        <v>229</v>
      </c>
      <c r="D19" s="397" t="s">
        <v>230</v>
      </c>
      <c r="E19" s="109" t="s">
        <v>128</v>
      </c>
      <c r="F19" s="54" t="s">
        <v>129</v>
      </c>
      <c r="H19" s="324">
        <f t="shared" si="2"/>
        <v>1</v>
      </c>
      <c r="I19" s="74"/>
      <c r="J19" s="113"/>
      <c r="K19" s="230"/>
      <c r="L19" s="74"/>
      <c r="M19" s="113"/>
      <c r="N19" s="230"/>
      <c r="O19" s="74"/>
      <c r="P19" s="113"/>
      <c r="Q19" s="230"/>
      <c r="R19" s="74"/>
      <c r="S19" s="113"/>
      <c r="T19" s="230"/>
      <c r="U19" s="74"/>
      <c r="V19" s="113"/>
      <c r="W19" s="230"/>
      <c r="X19" s="348">
        <f t="shared" si="0"/>
        <v>0</v>
      </c>
      <c r="Y19" s="113"/>
      <c r="Z19" s="230"/>
      <c r="AA19" s="74"/>
      <c r="AB19" s="113"/>
      <c r="AC19" s="230"/>
      <c r="AD19" s="74"/>
      <c r="AE19" s="113"/>
      <c r="AF19" s="230"/>
      <c r="AG19" s="74"/>
      <c r="AH19" s="113"/>
      <c r="AI19" s="230"/>
      <c r="AJ19" s="74"/>
      <c r="AK19" s="113"/>
      <c r="AL19" s="230"/>
      <c r="AM19" s="74"/>
      <c r="AN19" s="113"/>
      <c r="AO19" s="230"/>
      <c r="AP19" s="348">
        <f t="shared" si="1"/>
        <v>0</v>
      </c>
      <c r="AQ19" s="113"/>
      <c r="AR19" s="79"/>
      <c r="AS19" s="224"/>
      <c r="AT19" s="80"/>
      <c r="AU19" s="225"/>
    </row>
    <row r="20" spans="2:47" ht="14.5">
      <c r="B20" s="119">
        <f>IF(C20="","",COUNTIF($C$16:C20,"&lt;&gt;""")-COUNTBLANK($C$16:C20))</f>
        <v>5</v>
      </c>
      <c r="C20" s="53" t="s">
        <v>231</v>
      </c>
      <c r="D20" s="411" t="s">
        <v>232</v>
      </c>
      <c r="E20" s="109" t="s">
        <v>128</v>
      </c>
      <c r="F20" s="54" t="s">
        <v>129</v>
      </c>
      <c r="H20" s="324">
        <f t="shared" si="2"/>
        <v>1</v>
      </c>
      <c r="I20" s="74"/>
      <c r="J20" s="113"/>
      <c r="K20" s="349"/>
      <c r="L20" s="74"/>
      <c r="M20" s="113"/>
      <c r="N20" s="349"/>
      <c r="O20" s="74"/>
      <c r="P20" s="113"/>
      <c r="Q20" s="349"/>
      <c r="R20" s="74"/>
      <c r="S20" s="113"/>
      <c r="T20" s="349"/>
      <c r="U20" s="74"/>
      <c r="V20" s="113"/>
      <c r="W20" s="349"/>
      <c r="X20" s="348">
        <f t="shared" si="0"/>
        <v>0</v>
      </c>
      <c r="Y20" s="113"/>
      <c r="Z20" s="349"/>
      <c r="AA20" s="74"/>
      <c r="AB20" s="113"/>
      <c r="AC20" s="349"/>
      <c r="AD20" s="74"/>
      <c r="AE20" s="113"/>
      <c r="AF20" s="349"/>
      <c r="AG20" s="74"/>
      <c r="AH20" s="113"/>
      <c r="AI20" s="349"/>
      <c r="AJ20" s="74"/>
      <c r="AK20" s="113"/>
      <c r="AL20" s="349"/>
      <c r="AM20" s="74"/>
      <c r="AN20" s="113"/>
      <c r="AO20" s="349"/>
      <c r="AP20" s="348">
        <f t="shared" si="1"/>
        <v>0</v>
      </c>
      <c r="AQ20" s="113"/>
      <c r="AR20" s="79"/>
      <c r="AS20" s="224"/>
      <c r="AT20" s="80"/>
      <c r="AU20" s="225"/>
    </row>
    <row r="21" spans="2:47" ht="14.5">
      <c r="B21" s="119">
        <f>IF(C21="","",COUNTIF($C$16:C21,"&lt;&gt;""")-COUNTBLANK($C$16:C21))</f>
        <v>6</v>
      </c>
      <c r="C21" s="53" t="s">
        <v>233</v>
      </c>
      <c r="D21" s="397" t="s">
        <v>234</v>
      </c>
      <c r="E21" s="109" t="s">
        <v>128</v>
      </c>
      <c r="F21" s="54" t="s">
        <v>129</v>
      </c>
      <c r="H21" s="324">
        <f t="shared" si="2"/>
        <v>1</v>
      </c>
      <c r="I21" s="74"/>
      <c r="J21" s="113"/>
      <c r="K21" s="230"/>
      <c r="L21" s="74"/>
      <c r="M21" s="113"/>
      <c r="N21" s="230"/>
      <c r="O21" s="74"/>
      <c r="P21" s="113"/>
      <c r="Q21" s="230"/>
      <c r="R21" s="74"/>
      <c r="S21" s="113"/>
      <c r="T21" s="230"/>
      <c r="U21" s="74"/>
      <c r="V21" s="113"/>
      <c r="W21" s="230"/>
      <c r="X21" s="350">
        <f t="shared" si="0"/>
        <v>0</v>
      </c>
      <c r="Y21" s="113"/>
      <c r="Z21" s="230"/>
      <c r="AA21" s="74"/>
      <c r="AB21" s="113"/>
      <c r="AC21" s="230"/>
      <c r="AD21" s="74"/>
      <c r="AE21" s="113"/>
      <c r="AF21" s="230"/>
      <c r="AG21" s="74"/>
      <c r="AH21" s="113"/>
      <c r="AI21" s="230"/>
      <c r="AJ21" s="74"/>
      <c r="AK21" s="113"/>
      <c r="AL21" s="230"/>
      <c r="AM21" s="74"/>
      <c r="AN21" s="113"/>
      <c r="AO21" s="230"/>
      <c r="AP21" s="350">
        <f t="shared" si="1"/>
        <v>0</v>
      </c>
      <c r="AQ21" s="113"/>
      <c r="AR21" s="79"/>
      <c r="AS21" s="224"/>
      <c r="AT21" s="80"/>
      <c r="AU21" s="225"/>
    </row>
    <row r="22" spans="2:47" ht="14.5">
      <c r="B22" s="119">
        <f>IF(C22="","",COUNTIF($C$16:C22,"&lt;&gt;""")-COUNTBLANK($C$16:C22))</f>
        <v>7</v>
      </c>
      <c r="C22" s="53" t="s">
        <v>235</v>
      </c>
      <c r="D22" s="397" t="s">
        <v>236</v>
      </c>
      <c r="E22" s="109" t="s">
        <v>128</v>
      </c>
      <c r="F22" s="54" t="s">
        <v>129</v>
      </c>
      <c r="H22" s="324">
        <f t="shared" si="2"/>
        <v>1</v>
      </c>
      <c r="I22" s="74"/>
      <c r="J22" s="113"/>
      <c r="K22" s="230"/>
      <c r="L22" s="74"/>
      <c r="M22" s="113"/>
      <c r="N22" s="230"/>
      <c r="O22" s="74"/>
      <c r="P22" s="113"/>
      <c r="Q22" s="230"/>
      <c r="R22" s="74"/>
      <c r="S22" s="113"/>
      <c r="T22" s="230"/>
      <c r="U22" s="74"/>
      <c r="V22" s="113"/>
      <c r="W22" s="230"/>
      <c r="X22" s="350">
        <f t="shared" si="0"/>
        <v>0</v>
      </c>
      <c r="Y22" s="113"/>
      <c r="Z22" s="230"/>
      <c r="AA22" s="74"/>
      <c r="AB22" s="113"/>
      <c r="AC22" s="230"/>
      <c r="AD22" s="74"/>
      <c r="AE22" s="113"/>
      <c r="AF22" s="230"/>
      <c r="AG22" s="74"/>
      <c r="AH22" s="113"/>
      <c r="AI22" s="230"/>
      <c r="AJ22" s="74"/>
      <c r="AK22" s="113"/>
      <c r="AL22" s="230"/>
      <c r="AM22" s="74"/>
      <c r="AN22" s="113"/>
      <c r="AO22" s="230"/>
      <c r="AP22" s="350">
        <f t="shared" si="1"/>
        <v>0</v>
      </c>
      <c r="AQ22" s="113"/>
      <c r="AR22" s="79"/>
      <c r="AS22" s="224"/>
      <c r="AT22" s="80"/>
      <c r="AU22" s="225"/>
    </row>
    <row r="23" spans="2:47" ht="14.5">
      <c r="B23" s="119">
        <f>IF(C23="","",COUNTIF($C$16:C23,"&lt;&gt;""")-COUNTBLANK($C$16:C23))</f>
        <v>8</v>
      </c>
      <c r="C23" s="53" t="s">
        <v>237</v>
      </c>
      <c r="D23" s="397" t="s">
        <v>238</v>
      </c>
      <c r="E23" s="109" t="s">
        <v>128</v>
      </c>
      <c r="F23" s="54" t="s">
        <v>129</v>
      </c>
      <c r="H23" s="324">
        <f t="shared" si="2"/>
        <v>1</v>
      </c>
      <c r="I23" s="74"/>
      <c r="J23" s="113"/>
      <c r="K23" s="230"/>
      <c r="L23" s="74"/>
      <c r="M23" s="113"/>
      <c r="N23" s="230"/>
      <c r="O23" s="74"/>
      <c r="P23" s="113"/>
      <c r="Q23" s="230"/>
      <c r="R23" s="74"/>
      <c r="S23" s="113"/>
      <c r="T23" s="230"/>
      <c r="U23" s="74"/>
      <c r="V23" s="113"/>
      <c r="W23" s="230"/>
      <c r="X23" s="350">
        <f t="shared" si="0"/>
        <v>0</v>
      </c>
      <c r="Y23" s="113"/>
      <c r="Z23" s="230"/>
      <c r="AA23" s="74"/>
      <c r="AB23" s="113"/>
      <c r="AC23" s="230"/>
      <c r="AD23" s="74"/>
      <c r="AE23" s="113"/>
      <c r="AF23" s="230"/>
      <c r="AG23" s="74"/>
      <c r="AH23" s="113"/>
      <c r="AI23" s="230"/>
      <c r="AJ23" s="74"/>
      <c r="AK23" s="113"/>
      <c r="AL23" s="230"/>
      <c r="AM23" s="74"/>
      <c r="AN23" s="113"/>
      <c r="AO23" s="230"/>
      <c r="AP23" s="350">
        <f t="shared" si="1"/>
        <v>0</v>
      </c>
      <c r="AQ23" s="113"/>
      <c r="AR23" s="79"/>
      <c r="AS23" s="224"/>
      <c r="AT23" s="80"/>
      <c r="AU23" s="225"/>
    </row>
    <row r="24" spans="2:47" ht="14.5">
      <c r="B24" s="119">
        <f>IF(C24="","",COUNTIF($C$16:C24,"&lt;&gt;""")-COUNTBLANK($C$16:C24))</f>
        <v>9</v>
      </c>
      <c r="C24" s="53" t="s">
        <v>239</v>
      </c>
      <c r="D24" s="397" t="s">
        <v>251</v>
      </c>
      <c r="E24" s="109" t="s">
        <v>128</v>
      </c>
      <c r="F24" s="54" t="s">
        <v>129</v>
      </c>
      <c r="G24" s="31"/>
      <c r="H24" s="324">
        <f t="shared" si="2"/>
        <v>1</v>
      </c>
      <c r="I24" s="74"/>
      <c r="J24" s="113"/>
      <c r="K24" s="230"/>
      <c r="L24" s="74"/>
      <c r="M24" s="113"/>
      <c r="N24" s="230"/>
      <c r="O24" s="74"/>
      <c r="P24" s="113"/>
      <c r="Q24" s="230"/>
      <c r="R24" s="74"/>
      <c r="S24" s="113"/>
      <c r="T24" s="230"/>
      <c r="U24" s="74"/>
      <c r="V24" s="113"/>
      <c r="W24" s="230"/>
      <c r="X24" s="350">
        <f t="shared" si="0"/>
        <v>0</v>
      </c>
      <c r="Y24" s="113"/>
      <c r="Z24" s="230"/>
      <c r="AA24" s="74"/>
      <c r="AB24" s="113"/>
      <c r="AC24" s="230"/>
      <c r="AD24" s="74"/>
      <c r="AE24" s="113"/>
      <c r="AF24" s="230"/>
      <c r="AG24" s="74"/>
      <c r="AH24" s="113"/>
      <c r="AI24" s="230"/>
      <c r="AJ24" s="74"/>
      <c r="AK24" s="113"/>
      <c r="AL24" s="230"/>
      <c r="AM24" s="74"/>
      <c r="AN24" s="113"/>
      <c r="AO24" s="230"/>
      <c r="AP24" s="350">
        <f t="shared" si="1"/>
        <v>0</v>
      </c>
      <c r="AQ24" s="113"/>
      <c r="AR24" s="79"/>
      <c r="AS24" s="224"/>
      <c r="AT24" s="79"/>
      <c r="AU24" s="225"/>
    </row>
    <row r="25" spans="2:47" ht="14.5">
      <c r="B25" s="119" t="str">
        <f>IF(C25="","",COUNTIF($C$16:C25,"&lt;&gt;""")-COUNTBLANK($C$16:C25))</f>
        <v/>
      </c>
      <c r="D25" s="395"/>
      <c r="H25" s="79"/>
      <c r="I25" s="79"/>
      <c r="J25" s="79"/>
      <c r="K25" s="79"/>
      <c r="L25" s="79"/>
      <c r="M25" s="79"/>
      <c r="N25" s="79"/>
      <c r="O25" s="79"/>
      <c r="P25" s="79"/>
      <c r="Q25" s="79"/>
      <c r="R25" s="79"/>
      <c r="S25" s="79"/>
      <c r="T25" s="79"/>
      <c r="U25" s="79"/>
      <c r="V25" s="79"/>
      <c r="W25" s="79"/>
      <c r="X25" s="79"/>
      <c r="Y25" s="79"/>
      <c r="Z25" s="79"/>
      <c r="AA25" s="79"/>
      <c r="AB25" s="79"/>
      <c r="AC25" s="79"/>
      <c r="AD25" s="79"/>
      <c r="AE25" s="79"/>
      <c r="AF25" s="79"/>
      <c r="AG25" s="79"/>
      <c r="AH25" s="79"/>
      <c r="AI25" s="79"/>
      <c r="AJ25" s="79"/>
      <c r="AK25" s="79"/>
      <c r="AL25" s="79"/>
      <c r="AM25" s="79"/>
      <c r="AN25" s="79"/>
      <c r="AO25" s="79"/>
      <c r="AP25" s="79"/>
      <c r="AQ25" s="79"/>
      <c r="AR25" s="79"/>
      <c r="AS25" s="79"/>
      <c r="AT25" s="79"/>
      <c r="AU25" s="223"/>
    </row>
    <row r="26" spans="2:47" ht="14.5">
      <c r="B26" s="119" t="str">
        <f>IF(C26="","",COUNTIF($C$16:C26,"&lt;&gt;""")-COUNTBLANK($C$16:C26))</f>
        <v/>
      </c>
      <c r="C26" s="53"/>
      <c r="D26" s="399" t="s">
        <v>241</v>
      </c>
      <c r="E26" s="53"/>
      <c r="F26" s="53"/>
      <c r="H26" s="79"/>
      <c r="I26" s="79"/>
      <c r="J26" s="79"/>
      <c r="K26" s="79"/>
      <c r="L26" s="79"/>
      <c r="M26" s="79"/>
      <c r="N26" s="79"/>
      <c r="O26" s="79"/>
      <c r="P26" s="79"/>
      <c r="Q26" s="79"/>
      <c r="R26" s="79"/>
      <c r="S26" s="79"/>
      <c r="T26" s="79"/>
      <c r="U26" s="79"/>
      <c r="V26" s="79"/>
      <c r="W26" s="79"/>
      <c r="X26" s="79"/>
      <c r="Y26" s="79"/>
      <c r="Z26" s="79"/>
      <c r="AA26" s="79"/>
      <c r="AB26" s="79"/>
      <c r="AC26" s="79"/>
      <c r="AD26" s="79"/>
      <c r="AE26" s="79"/>
      <c r="AF26" s="79"/>
      <c r="AG26" s="79"/>
      <c r="AH26" s="79"/>
      <c r="AI26" s="79"/>
      <c r="AJ26" s="79"/>
      <c r="AK26" s="79"/>
      <c r="AL26" s="79"/>
      <c r="AM26" s="79"/>
      <c r="AN26" s="79"/>
      <c r="AO26" s="79"/>
      <c r="AP26" s="79"/>
      <c r="AQ26" s="79"/>
      <c r="AR26" s="79"/>
      <c r="AS26" s="230"/>
      <c r="AT26" s="230"/>
      <c r="AU26" s="223"/>
    </row>
    <row r="27" spans="2:47" ht="14.5">
      <c r="B27" s="119">
        <f>IF(C27="","",COUNTIF($C$16:C27,"&lt;&gt;""")-COUNTBLANK($C$16:C27))</f>
        <v>10</v>
      </c>
      <c r="C27" s="53" t="s">
        <v>242</v>
      </c>
      <c r="D27" s="397" t="s">
        <v>224</v>
      </c>
      <c r="E27" s="109" t="s">
        <v>128</v>
      </c>
      <c r="F27" s="54" t="s">
        <v>129</v>
      </c>
      <c r="H27" s="79"/>
      <c r="I27" s="79"/>
      <c r="J27" s="79"/>
      <c r="K27" s="79"/>
      <c r="L27" s="79"/>
      <c r="M27" s="79"/>
      <c r="N27" s="79"/>
      <c r="O27" s="79"/>
      <c r="P27" s="79"/>
      <c r="Q27" s="79"/>
      <c r="R27" s="79"/>
      <c r="S27" s="79"/>
      <c r="T27" s="79"/>
      <c r="U27" s="79"/>
      <c r="V27" s="79"/>
      <c r="W27" s="79"/>
      <c r="X27" s="79"/>
      <c r="Y27" s="79"/>
      <c r="Z27" s="79"/>
      <c r="AA27" s="79"/>
      <c r="AB27" s="79"/>
      <c r="AC27" s="79"/>
      <c r="AD27" s="79"/>
      <c r="AE27" s="79"/>
      <c r="AF27" s="79"/>
      <c r="AG27" s="79"/>
      <c r="AH27" s="79"/>
      <c r="AI27" s="79"/>
      <c r="AJ27" s="79"/>
      <c r="AK27" s="79"/>
      <c r="AL27" s="79"/>
      <c r="AM27" s="79"/>
      <c r="AN27" s="79"/>
      <c r="AO27" s="79"/>
      <c r="AP27" s="79"/>
      <c r="AQ27" s="79"/>
      <c r="AR27" s="79"/>
      <c r="AS27" s="230"/>
      <c r="AT27" s="230"/>
      <c r="AU27" s="170"/>
    </row>
    <row r="28" spans="2:47" ht="14.5">
      <c r="B28" s="119">
        <f>IF(C28="","",COUNTIF($C$16:C28,"&lt;&gt;""")-COUNTBLANK($C$16:C28))</f>
        <v>11</v>
      </c>
      <c r="C28" s="53" t="s">
        <v>243</v>
      </c>
      <c r="D28" s="397" t="s">
        <v>226</v>
      </c>
      <c r="E28" s="109" t="s">
        <v>128</v>
      </c>
      <c r="F28" s="54" t="s">
        <v>129</v>
      </c>
      <c r="H28" s="324">
        <f t="shared" ref="H28:H35" si="3">IF(AND((I28&lt;&gt;""),(J28&lt;&gt;""),(L28&lt;&gt;""),(M28&lt;&gt;""),(O28&lt;&gt;""),(P28&lt;&gt;""),(R28&lt;&gt;""),(S28&lt;&gt;""),(U28&lt;&gt;""),(V28&lt;&gt;""),(Y28&lt;&gt;""),(X28&lt;&gt;""),(AA28&lt;&gt;""),(AB28&lt;&gt;""),(AD28&lt;&gt;""),(AE28&lt;&gt;""),(AG28&lt;&gt;""),(AH28&lt;&gt;""),(AJ28&lt;&gt;""),(AK28&lt;&gt;""),(AM28&lt;&gt;""),(AN28&lt;&gt;""),(AP28&lt;&gt;""),(AQ28&lt;&gt;""),(AU28&lt;&gt;"")),0,1)</f>
        <v>1</v>
      </c>
      <c r="I28" s="74"/>
      <c r="J28" s="113"/>
      <c r="K28" s="230"/>
      <c r="L28" s="74"/>
      <c r="M28" s="113"/>
      <c r="N28" s="230"/>
      <c r="O28" s="74"/>
      <c r="P28" s="113"/>
      <c r="Q28" s="230"/>
      <c r="R28" s="74"/>
      <c r="S28" s="113"/>
      <c r="T28" s="230"/>
      <c r="U28" s="74"/>
      <c r="V28" s="113"/>
      <c r="W28" s="230"/>
      <c r="X28" s="346">
        <f t="shared" ref="X28:X35" si="4">I28+L28+O28+R28+U28</f>
        <v>0</v>
      </c>
      <c r="Y28" s="113"/>
      <c r="Z28" s="230"/>
      <c r="AA28" s="74"/>
      <c r="AB28" s="113"/>
      <c r="AC28" s="230"/>
      <c r="AD28" s="74"/>
      <c r="AE28" s="113"/>
      <c r="AF28" s="230"/>
      <c r="AG28" s="74"/>
      <c r="AH28" s="113"/>
      <c r="AI28" s="230"/>
      <c r="AJ28" s="74"/>
      <c r="AK28" s="113"/>
      <c r="AL28" s="230"/>
      <c r="AM28" s="74"/>
      <c r="AN28" s="113"/>
      <c r="AO28" s="230"/>
      <c r="AP28" s="346">
        <f t="shared" ref="AP28:AP35" si="5">AA28+AD28+AG28+AJ28+AM28</f>
        <v>0</v>
      </c>
      <c r="AQ28" s="113"/>
      <c r="AR28" s="79"/>
      <c r="AS28" s="224"/>
      <c r="AT28" s="80"/>
      <c r="AU28" s="225"/>
    </row>
    <row r="29" spans="2:47" ht="14.5">
      <c r="B29" s="119">
        <f>IF(C29="","",COUNTIF($C$16:C29,"&lt;&gt;""")-COUNTBLANK($C$16:C29))</f>
        <v>12</v>
      </c>
      <c r="C29" s="53" t="s">
        <v>244</v>
      </c>
      <c r="D29" s="397" t="s">
        <v>228</v>
      </c>
      <c r="E29" s="109" t="s">
        <v>128</v>
      </c>
      <c r="F29" s="54" t="s">
        <v>129</v>
      </c>
      <c r="H29" s="324">
        <f t="shared" si="3"/>
        <v>1</v>
      </c>
      <c r="I29" s="74"/>
      <c r="J29" s="113"/>
      <c r="K29" s="230"/>
      <c r="L29" s="74"/>
      <c r="M29" s="113"/>
      <c r="N29" s="230"/>
      <c r="O29" s="74"/>
      <c r="P29" s="113"/>
      <c r="Q29" s="230"/>
      <c r="R29" s="74"/>
      <c r="S29" s="113"/>
      <c r="T29" s="230"/>
      <c r="U29" s="74"/>
      <c r="V29" s="113"/>
      <c r="W29" s="230"/>
      <c r="X29" s="347">
        <f t="shared" si="4"/>
        <v>0</v>
      </c>
      <c r="Y29" s="113"/>
      <c r="Z29" s="230"/>
      <c r="AA29" s="74"/>
      <c r="AB29" s="113"/>
      <c r="AC29" s="230"/>
      <c r="AD29" s="74"/>
      <c r="AE29" s="113"/>
      <c r="AF29" s="230"/>
      <c r="AG29" s="74"/>
      <c r="AH29" s="113"/>
      <c r="AI29" s="230"/>
      <c r="AJ29" s="74"/>
      <c r="AK29" s="113"/>
      <c r="AL29" s="230"/>
      <c r="AM29" s="74"/>
      <c r="AN29" s="113"/>
      <c r="AO29" s="230"/>
      <c r="AP29" s="347">
        <f t="shared" si="5"/>
        <v>0</v>
      </c>
      <c r="AQ29" s="113"/>
      <c r="AR29" s="79"/>
      <c r="AS29" s="224"/>
      <c r="AT29" s="80"/>
      <c r="AU29" s="225"/>
    </row>
    <row r="30" spans="2:47" ht="14.5">
      <c r="B30" s="119">
        <f>IF(C30="","",COUNTIF($C$16:C30,"&lt;&gt;""")-COUNTBLANK($C$16:C30))</f>
        <v>13</v>
      </c>
      <c r="C30" s="53" t="s">
        <v>245</v>
      </c>
      <c r="D30" s="397" t="s">
        <v>230</v>
      </c>
      <c r="E30" s="109" t="s">
        <v>128</v>
      </c>
      <c r="F30" s="54" t="s">
        <v>129</v>
      </c>
      <c r="H30" s="324">
        <f t="shared" si="3"/>
        <v>1</v>
      </c>
      <c r="I30" s="74"/>
      <c r="J30" s="113"/>
      <c r="K30" s="349"/>
      <c r="L30" s="74"/>
      <c r="M30" s="113"/>
      <c r="N30" s="349"/>
      <c r="O30" s="74"/>
      <c r="P30" s="113"/>
      <c r="Q30" s="349"/>
      <c r="R30" s="74"/>
      <c r="S30" s="113"/>
      <c r="T30" s="349"/>
      <c r="U30" s="74"/>
      <c r="V30" s="113"/>
      <c r="W30" s="349"/>
      <c r="X30" s="348">
        <f t="shared" si="4"/>
        <v>0</v>
      </c>
      <c r="Y30" s="113"/>
      <c r="Z30" s="349"/>
      <c r="AA30" s="74"/>
      <c r="AB30" s="113"/>
      <c r="AC30" s="349"/>
      <c r="AD30" s="74"/>
      <c r="AE30" s="113"/>
      <c r="AF30" s="349"/>
      <c r="AG30" s="74"/>
      <c r="AH30" s="113"/>
      <c r="AI30" s="349"/>
      <c r="AJ30" s="74"/>
      <c r="AK30" s="113"/>
      <c r="AL30" s="349"/>
      <c r="AM30" s="74"/>
      <c r="AN30" s="113"/>
      <c r="AO30" s="349"/>
      <c r="AP30" s="348">
        <f t="shared" si="5"/>
        <v>0</v>
      </c>
      <c r="AQ30" s="113"/>
      <c r="AR30" s="79"/>
      <c r="AS30" s="224"/>
      <c r="AT30" s="80"/>
      <c r="AU30" s="225"/>
    </row>
    <row r="31" spans="2:47" ht="14.5">
      <c r="B31" s="119">
        <f>IF(C31="","",COUNTIF($C$16:C31,"&lt;&gt;""")-COUNTBLANK($C$16:C31))</f>
        <v>14</v>
      </c>
      <c r="C31" s="53" t="s">
        <v>246</v>
      </c>
      <c r="D31" s="397" t="s">
        <v>232</v>
      </c>
      <c r="E31" s="109" t="s">
        <v>128</v>
      </c>
      <c r="F31" s="54" t="s">
        <v>129</v>
      </c>
      <c r="H31" s="324">
        <f t="shared" si="3"/>
        <v>1</v>
      </c>
      <c r="I31" s="74"/>
      <c r="J31" s="113"/>
      <c r="K31" s="230"/>
      <c r="L31" s="74"/>
      <c r="M31" s="113"/>
      <c r="N31" s="230"/>
      <c r="O31" s="74"/>
      <c r="P31" s="113"/>
      <c r="Q31" s="230"/>
      <c r="R31" s="74"/>
      <c r="S31" s="113"/>
      <c r="T31" s="230"/>
      <c r="U31" s="74"/>
      <c r="V31" s="113"/>
      <c r="W31" s="230"/>
      <c r="X31" s="348">
        <f t="shared" si="4"/>
        <v>0</v>
      </c>
      <c r="Y31" s="113"/>
      <c r="Z31" s="230"/>
      <c r="AA31" s="74"/>
      <c r="AB31" s="113"/>
      <c r="AC31" s="230"/>
      <c r="AD31" s="74"/>
      <c r="AE31" s="113"/>
      <c r="AF31" s="230"/>
      <c r="AG31" s="74"/>
      <c r="AH31" s="113"/>
      <c r="AI31" s="230"/>
      <c r="AJ31" s="74"/>
      <c r="AK31" s="113"/>
      <c r="AL31" s="230"/>
      <c r="AM31" s="74"/>
      <c r="AN31" s="113"/>
      <c r="AO31" s="230"/>
      <c r="AP31" s="348">
        <f t="shared" si="5"/>
        <v>0</v>
      </c>
      <c r="AQ31" s="113"/>
      <c r="AR31" s="79"/>
      <c r="AS31" s="224"/>
      <c r="AT31" s="80"/>
      <c r="AU31" s="225"/>
    </row>
    <row r="32" spans="2:47" ht="14.5">
      <c r="B32" s="119">
        <f>IF(C32="","",COUNTIF($C$16:C32,"&lt;&gt;""")-COUNTBLANK($C$16:C32))</f>
        <v>15</v>
      </c>
      <c r="C32" s="53" t="s">
        <v>247</v>
      </c>
      <c r="D32" s="397" t="s">
        <v>234</v>
      </c>
      <c r="E32" s="109" t="s">
        <v>128</v>
      </c>
      <c r="F32" s="54" t="s">
        <v>129</v>
      </c>
      <c r="H32" s="324">
        <f t="shared" si="3"/>
        <v>1</v>
      </c>
      <c r="I32" s="74"/>
      <c r="J32" s="113"/>
      <c r="K32" s="230"/>
      <c r="L32" s="74"/>
      <c r="M32" s="113"/>
      <c r="N32" s="230"/>
      <c r="O32" s="74"/>
      <c r="P32" s="113"/>
      <c r="Q32" s="230"/>
      <c r="R32" s="74"/>
      <c r="S32" s="113"/>
      <c r="T32" s="230"/>
      <c r="U32" s="74"/>
      <c r="V32" s="113"/>
      <c r="W32" s="230"/>
      <c r="X32" s="350">
        <f t="shared" si="4"/>
        <v>0</v>
      </c>
      <c r="Y32" s="113"/>
      <c r="Z32" s="230"/>
      <c r="AA32" s="74"/>
      <c r="AB32" s="113"/>
      <c r="AC32" s="230"/>
      <c r="AD32" s="74"/>
      <c r="AE32" s="113"/>
      <c r="AF32" s="230"/>
      <c r="AG32" s="74"/>
      <c r="AH32" s="113"/>
      <c r="AI32" s="230"/>
      <c r="AJ32" s="74"/>
      <c r="AK32" s="113"/>
      <c r="AL32" s="230"/>
      <c r="AM32" s="74"/>
      <c r="AN32" s="113"/>
      <c r="AO32" s="230"/>
      <c r="AP32" s="350">
        <f t="shared" si="5"/>
        <v>0</v>
      </c>
      <c r="AQ32" s="113"/>
      <c r="AR32" s="79"/>
      <c r="AS32" s="224"/>
      <c r="AT32" s="80"/>
      <c r="AU32" s="225"/>
    </row>
    <row r="33" spans="2:47" ht="14.5">
      <c r="B33" s="119">
        <f>IF(C33="","",COUNTIF($C$16:C33,"&lt;&gt;""")-COUNTBLANK($C$16:C33))</f>
        <v>16</v>
      </c>
      <c r="C33" s="53" t="s">
        <v>248</v>
      </c>
      <c r="D33" s="397" t="s">
        <v>236</v>
      </c>
      <c r="E33" s="109" t="s">
        <v>128</v>
      </c>
      <c r="F33" s="54" t="s">
        <v>129</v>
      </c>
      <c r="H33" s="324">
        <f t="shared" si="3"/>
        <v>1</v>
      </c>
      <c r="I33" s="74"/>
      <c r="J33" s="113"/>
      <c r="K33" s="230"/>
      <c r="L33" s="74"/>
      <c r="M33" s="113"/>
      <c r="N33" s="230"/>
      <c r="O33" s="74"/>
      <c r="P33" s="113"/>
      <c r="Q33" s="230"/>
      <c r="R33" s="74"/>
      <c r="S33" s="113"/>
      <c r="T33" s="230"/>
      <c r="U33" s="74"/>
      <c r="V33" s="113"/>
      <c r="W33" s="230"/>
      <c r="X33" s="350">
        <f t="shared" si="4"/>
        <v>0</v>
      </c>
      <c r="Y33" s="113"/>
      <c r="Z33" s="230"/>
      <c r="AA33" s="74"/>
      <c r="AB33" s="113"/>
      <c r="AC33" s="230"/>
      <c r="AD33" s="74"/>
      <c r="AE33" s="113"/>
      <c r="AF33" s="230"/>
      <c r="AG33" s="74"/>
      <c r="AH33" s="113"/>
      <c r="AI33" s="230"/>
      <c r="AJ33" s="74"/>
      <c r="AK33" s="113"/>
      <c r="AL33" s="230"/>
      <c r="AM33" s="74"/>
      <c r="AN33" s="113"/>
      <c r="AO33" s="230"/>
      <c r="AP33" s="350">
        <f t="shared" si="5"/>
        <v>0</v>
      </c>
      <c r="AQ33" s="113"/>
      <c r="AR33" s="79"/>
      <c r="AS33" s="224"/>
      <c r="AT33" s="80"/>
      <c r="AU33" s="225"/>
    </row>
    <row r="34" spans="2:47" ht="14.5">
      <c r="B34" s="119">
        <f>IF(C34="","",COUNTIF($C$16:C34,"&lt;&gt;""")-COUNTBLANK($C$16:C34))</f>
        <v>17</v>
      </c>
      <c r="C34" s="53" t="s">
        <v>249</v>
      </c>
      <c r="D34" s="397" t="s">
        <v>238</v>
      </c>
      <c r="E34" s="109" t="s">
        <v>128</v>
      </c>
      <c r="F34" s="54" t="s">
        <v>129</v>
      </c>
      <c r="H34" s="324">
        <f t="shared" si="3"/>
        <v>1</v>
      </c>
      <c r="I34" s="74"/>
      <c r="J34" s="113"/>
      <c r="K34" s="230"/>
      <c r="L34" s="74"/>
      <c r="M34" s="113"/>
      <c r="N34" s="230"/>
      <c r="O34" s="74"/>
      <c r="P34" s="113"/>
      <c r="Q34" s="230"/>
      <c r="R34" s="74"/>
      <c r="S34" s="113"/>
      <c r="T34" s="230"/>
      <c r="U34" s="74"/>
      <c r="V34" s="113"/>
      <c r="W34" s="230"/>
      <c r="X34" s="350">
        <f t="shared" si="4"/>
        <v>0</v>
      </c>
      <c r="Y34" s="113"/>
      <c r="Z34" s="230"/>
      <c r="AA34" s="74"/>
      <c r="AB34" s="113"/>
      <c r="AC34" s="230"/>
      <c r="AD34" s="74"/>
      <c r="AE34" s="113"/>
      <c r="AF34" s="230"/>
      <c r="AG34" s="74"/>
      <c r="AH34" s="113"/>
      <c r="AI34" s="230"/>
      <c r="AJ34" s="74"/>
      <c r="AK34" s="113"/>
      <c r="AL34" s="230"/>
      <c r="AM34" s="74"/>
      <c r="AN34" s="113"/>
      <c r="AO34" s="230"/>
      <c r="AP34" s="350">
        <f t="shared" si="5"/>
        <v>0</v>
      </c>
      <c r="AQ34" s="113"/>
      <c r="AR34" s="79"/>
      <c r="AS34" s="224"/>
      <c r="AT34" s="80"/>
      <c r="AU34" s="225"/>
    </row>
    <row r="35" spans="2:47" ht="14.5">
      <c r="B35" s="119">
        <f>IF(C35="","",COUNTIF($C$16:C35,"&lt;&gt;""")-COUNTBLANK($C$16:C35))</f>
        <v>18</v>
      </c>
      <c r="C35" s="53" t="s">
        <v>250</v>
      </c>
      <c r="D35" s="397" t="s">
        <v>251</v>
      </c>
      <c r="E35" s="109" t="s">
        <v>128</v>
      </c>
      <c r="F35" s="54" t="s">
        <v>129</v>
      </c>
      <c r="H35" s="324">
        <f t="shared" si="3"/>
        <v>1</v>
      </c>
      <c r="I35" s="74"/>
      <c r="J35" s="113"/>
      <c r="K35" s="230"/>
      <c r="L35" s="74"/>
      <c r="M35" s="113"/>
      <c r="N35" s="230"/>
      <c r="O35" s="74"/>
      <c r="P35" s="113"/>
      <c r="Q35" s="230"/>
      <c r="R35" s="74"/>
      <c r="S35" s="113"/>
      <c r="T35" s="230"/>
      <c r="U35" s="74"/>
      <c r="V35" s="113"/>
      <c r="W35" s="230"/>
      <c r="X35" s="350">
        <f t="shared" si="4"/>
        <v>0</v>
      </c>
      <c r="Y35" s="113"/>
      <c r="Z35" s="230"/>
      <c r="AA35" s="74"/>
      <c r="AB35" s="113"/>
      <c r="AC35" s="230"/>
      <c r="AD35" s="74"/>
      <c r="AE35" s="113"/>
      <c r="AF35" s="230"/>
      <c r="AG35" s="74"/>
      <c r="AH35" s="113"/>
      <c r="AI35" s="230"/>
      <c r="AJ35" s="74"/>
      <c r="AK35" s="113"/>
      <c r="AL35" s="230"/>
      <c r="AM35" s="74"/>
      <c r="AN35" s="113"/>
      <c r="AO35" s="230"/>
      <c r="AP35" s="350">
        <f t="shared" si="5"/>
        <v>0</v>
      </c>
      <c r="AQ35" s="113"/>
      <c r="AR35" s="79"/>
      <c r="AS35" s="224"/>
      <c r="AT35" s="80"/>
      <c r="AU35" s="225"/>
    </row>
    <row r="36" spans="2:47" ht="14.5">
      <c r="B36" s="119" t="str">
        <f>IF(C36="","",COUNTIF($C$16:C36,"&lt;&gt;""")-COUNTBLANK($C$16:C36))</f>
        <v/>
      </c>
      <c r="D36" s="395"/>
      <c r="H36" s="79"/>
      <c r="I36" s="79"/>
      <c r="J36" s="79"/>
      <c r="K36" s="79"/>
      <c r="L36" s="79"/>
      <c r="M36" s="79"/>
      <c r="N36" s="79"/>
      <c r="O36" s="79"/>
      <c r="P36" s="79"/>
      <c r="Q36" s="79"/>
      <c r="R36" s="79"/>
      <c r="S36" s="79"/>
      <c r="T36" s="79"/>
      <c r="U36" s="79"/>
      <c r="V36" s="79"/>
      <c r="W36" s="79"/>
      <c r="X36" s="79"/>
      <c r="Y36" s="79"/>
      <c r="Z36" s="79"/>
      <c r="AA36" s="79"/>
      <c r="AB36" s="79"/>
      <c r="AC36" s="79"/>
      <c r="AD36" s="79"/>
      <c r="AE36" s="79"/>
      <c r="AF36" s="79"/>
      <c r="AG36" s="79"/>
      <c r="AH36" s="79"/>
      <c r="AI36" s="79"/>
      <c r="AJ36" s="79"/>
      <c r="AK36" s="79"/>
      <c r="AL36" s="79"/>
      <c r="AM36" s="79"/>
      <c r="AN36" s="79"/>
      <c r="AO36" s="79"/>
      <c r="AP36" s="351"/>
      <c r="AQ36" s="79"/>
      <c r="AR36" s="79"/>
      <c r="AS36" s="79"/>
      <c r="AT36" s="79"/>
      <c r="AU36" s="223"/>
    </row>
    <row r="37" spans="2:47" ht="14.5">
      <c r="B37" s="119" t="str">
        <f>IF(C37="","",COUNTIF($C$16:C37,"&lt;&gt;""")-COUNTBLANK($C$16:C37))</f>
        <v/>
      </c>
      <c r="C37" s="53"/>
      <c r="D37" s="399" t="s">
        <v>252</v>
      </c>
      <c r="E37" s="53"/>
      <c r="F37" s="53"/>
      <c r="H37" s="79"/>
      <c r="I37" s="79"/>
      <c r="J37" s="79"/>
      <c r="K37" s="79"/>
      <c r="L37" s="79"/>
      <c r="M37" s="79"/>
      <c r="N37" s="79"/>
      <c r="O37" s="79"/>
      <c r="P37" s="79"/>
      <c r="Q37" s="79"/>
      <c r="R37" s="79"/>
      <c r="S37" s="79"/>
      <c r="T37" s="79"/>
      <c r="U37" s="79"/>
      <c r="V37" s="79"/>
      <c r="W37" s="79"/>
      <c r="X37" s="79"/>
      <c r="Y37" s="79"/>
      <c r="Z37" s="79"/>
      <c r="AA37" s="79"/>
      <c r="AB37" s="79"/>
      <c r="AC37" s="79"/>
      <c r="AD37" s="79"/>
      <c r="AE37" s="79"/>
      <c r="AF37" s="79"/>
      <c r="AG37" s="79"/>
      <c r="AH37" s="79"/>
      <c r="AI37" s="79"/>
      <c r="AJ37" s="79"/>
      <c r="AK37" s="79"/>
      <c r="AL37" s="79"/>
      <c r="AM37" s="79"/>
      <c r="AN37" s="79"/>
      <c r="AO37" s="230"/>
      <c r="AP37" s="230"/>
      <c r="AQ37" s="79"/>
      <c r="AR37" s="79"/>
      <c r="AS37" s="230"/>
      <c r="AT37" s="230"/>
      <c r="AU37" s="223"/>
    </row>
    <row r="38" spans="2:47" ht="14.5">
      <c r="B38" s="119">
        <f>IF(C38="","",COUNTIF($C$16:C38,"&lt;&gt;""")-COUNTBLANK($C$16:C38))</f>
        <v>19</v>
      </c>
      <c r="C38" s="53" t="s">
        <v>253</v>
      </c>
      <c r="D38" s="397" t="s">
        <v>224</v>
      </c>
      <c r="E38" s="109" t="s">
        <v>128</v>
      </c>
      <c r="F38" s="54" t="s">
        <v>129</v>
      </c>
      <c r="H38" s="324">
        <f>IF(AND((I38&lt;&gt;""),(J38&lt;&gt;""),(L38&lt;&gt;""),(M38&lt;&gt;""),(O38&lt;&gt;""),(P38&lt;&gt;""),(R38&lt;&gt;""),(S38&lt;&gt;""),(U38&lt;&gt;""),(V38&lt;&gt;""),(Y38&lt;&gt;""),(X38&lt;&gt;""),(AA38&lt;&gt;""),(AB38&lt;&gt;""),(AD38&lt;&gt;""),(AE38&lt;&gt;""),(AG38&lt;&gt;""),(AH38&lt;&gt;""),(AJ38&lt;&gt;""),(AK38&lt;&gt;""),(AM38&lt;&gt;""),(AN38&lt;&gt;""),(AP38&lt;&gt;""),(AQ38&lt;&gt;""),(AU38&lt;&gt;"")),0,1)</f>
        <v>1</v>
      </c>
      <c r="I38" s="74"/>
      <c r="J38" s="113"/>
      <c r="K38" s="230"/>
      <c r="L38" s="74"/>
      <c r="M38" s="113"/>
      <c r="N38" s="230"/>
      <c r="O38" s="74"/>
      <c r="P38" s="113"/>
      <c r="Q38" s="230"/>
      <c r="R38" s="74"/>
      <c r="S38" s="113"/>
      <c r="T38" s="230"/>
      <c r="U38" s="74"/>
      <c r="V38" s="113"/>
      <c r="W38" s="230"/>
      <c r="X38" s="346">
        <f>I38+L38+O38+R38+U38</f>
        <v>0</v>
      </c>
      <c r="Y38" s="113"/>
      <c r="Z38" s="230"/>
      <c r="AA38" s="74"/>
      <c r="AB38" s="113"/>
      <c r="AC38" s="230"/>
      <c r="AD38" s="74"/>
      <c r="AE38" s="113"/>
      <c r="AF38" s="230"/>
      <c r="AG38" s="74"/>
      <c r="AH38" s="113"/>
      <c r="AI38" s="230"/>
      <c r="AJ38" s="74"/>
      <c r="AK38" s="113"/>
      <c r="AL38" s="230"/>
      <c r="AM38" s="74"/>
      <c r="AN38" s="113"/>
      <c r="AO38" s="230"/>
      <c r="AP38" s="346">
        <f>AA38+AD38+AG38+AJ38+AM38</f>
        <v>0</v>
      </c>
      <c r="AQ38" s="113"/>
      <c r="AR38" s="79"/>
      <c r="AS38" s="224"/>
      <c r="AT38" s="80"/>
      <c r="AU38" s="225"/>
    </row>
    <row r="39" spans="2:47" ht="14.5">
      <c r="B39" s="119">
        <f>IF(C39="","",COUNTIF($C$16:C39,"&lt;&gt;""")-COUNTBLANK($C$16:C39))</f>
        <v>20</v>
      </c>
      <c r="C39" s="53" t="s">
        <v>254</v>
      </c>
      <c r="D39" s="397" t="s">
        <v>226</v>
      </c>
      <c r="E39" s="109" t="s">
        <v>128</v>
      </c>
      <c r="F39" s="54" t="s">
        <v>129</v>
      </c>
      <c r="H39" s="324">
        <f t="shared" ref="H39:H46" si="6">IF(AND((I39&lt;&gt;""),(J39&lt;&gt;""),(L39&lt;&gt;""),(M39&lt;&gt;""),(O39&lt;&gt;""),(P39&lt;&gt;""),(R39&lt;&gt;""),(S39&lt;&gt;""),(U39&lt;&gt;""),(V39&lt;&gt;""),(Y39&lt;&gt;""),(X39&lt;&gt;""),(AA39&lt;&gt;""),(AB39&lt;&gt;""),(AD39&lt;&gt;""),(AE39&lt;&gt;""),(AG39&lt;&gt;""),(AH39&lt;&gt;""),(AJ39&lt;&gt;""),(AK39&lt;&gt;""),(AM39&lt;&gt;""),(AN39&lt;&gt;""),(AP39&lt;&gt;""),(AQ39&lt;&gt;""),(AU39&lt;&gt;"")),0,1)</f>
        <v>1</v>
      </c>
      <c r="I39" s="74"/>
      <c r="J39" s="113"/>
      <c r="K39" s="230"/>
      <c r="L39" s="74"/>
      <c r="M39" s="113"/>
      <c r="N39" s="230"/>
      <c r="O39" s="74"/>
      <c r="P39" s="113"/>
      <c r="Q39" s="230"/>
      <c r="R39" s="74"/>
      <c r="S39" s="113"/>
      <c r="T39" s="230"/>
      <c r="U39" s="74"/>
      <c r="V39" s="113"/>
      <c r="W39" s="230"/>
      <c r="X39" s="346">
        <f t="shared" ref="X39:X46" si="7">I39+L39+O39+R39+U39</f>
        <v>0</v>
      </c>
      <c r="Y39" s="113"/>
      <c r="Z39" s="230"/>
      <c r="AA39" s="74"/>
      <c r="AB39" s="113"/>
      <c r="AC39" s="230"/>
      <c r="AD39" s="74"/>
      <c r="AE39" s="113"/>
      <c r="AF39" s="230"/>
      <c r="AG39" s="74"/>
      <c r="AH39" s="113"/>
      <c r="AI39" s="230"/>
      <c r="AJ39" s="74"/>
      <c r="AK39" s="113"/>
      <c r="AL39" s="230"/>
      <c r="AM39" s="74"/>
      <c r="AN39" s="113"/>
      <c r="AO39" s="230"/>
      <c r="AP39" s="346">
        <f t="shared" ref="AP39:AP46" si="8">AA39+AD39+AG39+AJ39+AM39</f>
        <v>0</v>
      </c>
      <c r="AQ39" s="113"/>
      <c r="AR39" s="79"/>
      <c r="AS39" s="224"/>
      <c r="AT39" s="80"/>
      <c r="AU39" s="225"/>
    </row>
    <row r="40" spans="2:47" ht="14.5">
      <c r="B40" s="119">
        <f>IF(C40="","",COUNTIF($C$16:C40,"&lt;&gt;""")-COUNTBLANK($C$16:C40))</f>
        <v>21</v>
      </c>
      <c r="C40" s="53" t="s">
        <v>255</v>
      </c>
      <c r="D40" s="397" t="s">
        <v>228</v>
      </c>
      <c r="E40" s="109" t="s">
        <v>128</v>
      </c>
      <c r="F40" s="54" t="s">
        <v>129</v>
      </c>
      <c r="H40" s="324">
        <f t="shared" si="6"/>
        <v>1</v>
      </c>
      <c r="I40" s="74"/>
      <c r="J40" s="113"/>
      <c r="K40" s="230"/>
      <c r="L40" s="74"/>
      <c r="M40" s="113"/>
      <c r="N40" s="230"/>
      <c r="O40" s="74"/>
      <c r="P40" s="113"/>
      <c r="Q40" s="230"/>
      <c r="R40" s="74"/>
      <c r="S40" s="113"/>
      <c r="T40" s="230"/>
      <c r="U40" s="74"/>
      <c r="V40" s="113"/>
      <c r="W40" s="230"/>
      <c r="X40" s="347">
        <f t="shared" si="7"/>
        <v>0</v>
      </c>
      <c r="Y40" s="113"/>
      <c r="Z40" s="230"/>
      <c r="AA40" s="74"/>
      <c r="AB40" s="113"/>
      <c r="AC40" s="230"/>
      <c r="AD40" s="74"/>
      <c r="AE40" s="113"/>
      <c r="AF40" s="230"/>
      <c r="AG40" s="74"/>
      <c r="AH40" s="113"/>
      <c r="AI40" s="230"/>
      <c r="AJ40" s="74"/>
      <c r="AK40" s="113"/>
      <c r="AL40" s="230"/>
      <c r="AM40" s="74"/>
      <c r="AN40" s="113"/>
      <c r="AO40" s="230"/>
      <c r="AP40" s="347">
        <f t="shared" si="8"/>
        <v>0</v>
      </c>
      <c r="AQ40" s="113"/>
      <c r="AR40" s="79"/>
      <c r="AS40" s="224"/>
      <c r="AT40" s="80"/>
      <c r="AU40" s="225"/>
    </row>
    <row r="41" spans="2:47" ht="17.899999999999999" customHeight="1">
      <c r="B41" s="119">
        <f>IF(C41="","",COUNTIF($C$16:C41,"&lt;&gt;""")-COUNTBLANK($C$16:C41))</f>
        <v>22</v>
      </c>
      <c r="C41" s="53" t="s">
        <v>256</v>
      </c>
      <c r="D41" s="397" t="s">
        <v>230</v>
      </c>
      <c r="E41" s="109" t="s">
        <v>128</v>
      </c>
      <c r="F41" s="54" t="s">
        <v>129</v>
      </c>
      <c r="G41" s="31"/>
      <c r="H41" s="324">
        <f t="shared" si="6"/>
        <v>1</v>
      </c>
      <c r="I41" s="74"/>
      <c r="J41" s="113"/>
      <c r="K41" s="349"/>
      <c r="L41" s="74"/>
      <c r="M41" s="113"/>
      <c r="N41" s="349"/>
      <c r="O41" s="74"/>
      <c r="P41" s="113"/>
      <c r="Q41" s="349"/>
      <c r="R41" s="74"/>
      <c r="S41" s="113"/>
      <c r="T41" s="349"/>
      <c r="U41" s="74"/>
      <c r="V41" s="113"/>
      <c r="W41" s="349"/>
      <c r="X41" s="348">
        <f t="shared" si="7"/>
        <v>0</v>
      </c>
      <c r="Y41" s="113"/>
      <c r="Z41" s="349"/>
      <c r="AA41" s="74"/>
      <c r="AB41" s="113"/>
      <c r="AC41" s="349"/>
      <c r="AD41" s="74"/>
      <c r="AE41" s="113"/>
      <c r="AF41" s="349"/>
      <c r="AG41" s="74"/>
      <c r="AH41" s="113"/>
      <c r="AI41" s="349"/>
      <c r="AJ41" s="74"/>
      <c r="AK41" s="113"/>
      <c r="AL41" s="349"/>
      <c r="AM41" s="74"/>
      <c r="AN41" s="113"/>
      <c r="AO41" s="349"/>
      <c r="AP41" s="348">
        <f t="shared" si="8"/>
        <v>0</v>
      </c>
      <c r="AQ41" s="113"/>
      <c r="AR41" s="79"/>
      <c r="AS41" s="224"/>
      <c r="AT41" s="79"/>
      <c r="AU41" s="225"/>
    </row>
    <row r="42" spans="2:47" ht="14.5">
      <c r="B42" s="119">
        <f>IF(C42="","",COUNTIF($C$16:C42,"&lt;&gt;""")-COUNTBLANK($C$16:C42))</f>
        <v>23</v>
      </c>
      <c r="C42" s="53" t="s">
        <v>257</v>
      </c>
      <c r="D42" s="397" t="s">
        <v>232</v>
      </c>
      <c r="E42" s="109" t="s">
        <v>128</v>
      </c>
      <c r="F42" s="54" t="s">
        <v>129</v>
      </c>
      <c r="H42" s="324">
        <f t="shared" si="6"/>
        <v>1</v>
      </c>
      <c r="I42" s="74"/>
      <c r="J42" s="113"/>
      <c r="K42" s="230"/>
      <c r="L42" s="74"/>
      <c r="M42" s="113"/>
      <c r="N42" s="230"/>
      <c r="O42" s="74"/>
      <c r="P42" s="113"/>
      <c r="Q42" s="230"/>
      <c r="R42" s="74"/>
      <c r="S42" s="113"/>
      <c r="T42" s="230"/>
      <c r="U42" s="74"/>
      <c r="V42" s="113"/>
      <c r="W42" s="230"/>
      <c r="X42" s="348">
        <f t="shared" si="7"/>
        <v>0</v>
      </c>
      <c r="Y42" s="113"/>
      <c r="Z42" s="230"/>
      <c r="AA42" s="74"/>
      <c r="AB42" s="113"/>
      <c r="AC42" s="230"/>
      <c r="AD42" s="74"/>
      <c r="AE42" s="113"/>
      <c r="AF42" s="230"/>
      <c r="AG42" s="74"/>
      <c r="AH42" s="113"/>
      <c r="AI42" s="230"/>
      <c r="AJ42" s="74"/>
      <c r="AK42" s="113"/>
      <c r="AL42" s="230"/>
      <c r="AM42" s="74"/>
      <c r="AN42" s="113"/>
      <c r="AO42" s="230"/>
      <c r="AP42" s="348">
        <f t="shared" si="8"/>
        <v>0</v>
      </c>
      <c r="AQ42" s="113"/>
      <c r="AR42" s="79"/>
      <c r="AS42" s="224"/>
      <c r="AT42" s="80"/>
      <c r="AU42" s="225"/>
    </row>
    <row r="43" spans="2:47" ht="14.5">
      <c r="B43" s="119">
        <f>IF(C43="","",COUNTIF($C$16:C43,"&lt;&gt;""")-COUNTBLANK($C$16:C43))</f>
        <v>24</v>
      </c>
      <c r="C43" s="53" t="s">
        <v>258</v>
      </c>
      <c r="D43" s="397" t="s">
        <v>234</v>
      </c>
      <c r="E43" s="109" t="s">
        <v>128</v>
      </c>
      <c r="F43" s="54" t="s">
        <v>129</v>
      </c>
      <c r="H43" s="324">
        <f t="shared" si="6"/>
        <v>1</v>
      </c>
      <c r="I43" s="74"/>
      <c r="J43" s="113"/>
      <c r="K43" s="230"/>
      <c r="L43" s="74"/>
      <c r="M43" s="113"/>
      <c r="N43" s="230"/>
      <c r="O43" s="74"/>
      <c r="P43" s="113"/>
      <c r="Q43" s="230"/>
      <c r="R43" s="74"/>
      <c r="S43" s="113"/>
      <c r="T43" s="230"/>
      <c r="U43" s="74"/>
      <c r="V43" s="113"/>
      <c r="W43" s="230"/>
      <c r="X43" s="350">
        <f t="shared" si="7"/>
        <v>0</v>
      </c>
      <c r="Y43" s="113"/>
      <c r="Z43" s="230"/>
      <c r="AA43" s="74"/>
      <c r="AB43" s="113"/>
      <c r="AC43" s="230"/>
      <c r="AD43" s="74"/>
      <c r="AE43" s="113"/>
      <c r="AF43" s="230"/>
      <c r="AG43" s="74"/>
      <c r="AH43" s="113"/>
      <c r="AI43" s="230"/>
      <c r="AJ43" s="74"/>
      <c r="AK43" s="113"/>
      <c r="AL43" s="230"/>
      <c r="AM43" s="74"/>
      <c r="AN43" s="113"/>
      <c r="AO43" s="230"/>
      <c r="AP43" s="350">
        <f t="shared" si="8"/>
        <v>0</v>
      </c>
      <c r="AQ43" s="113"/>
      <c r="AR43" s="79"/>
      <c r="AS43" s="224"/>
      <c r="AT43" s="80"/>
      <c r="AU43" s="225"/>
    </row>
    <row r="44" spans="2:47" ht="14.5">
      <c r="B44" s="119">
        <f>IF(C44="","",COUNTIF($C$16:C44,"&lt;&gt;""")-COUNTBLANK($C$16:C44))</f>
        <v>25</v>
      </c>
      <c r="C44" s="53" t="s">
        <v>259</v>
      </c>
      <c r="D44" s="397" t="s">
        <v>236</v>
      </c>
      <c r="E44" s="109" t="s">
        <v>128</v>
      </c>
      <c r="F44" s="54" t="s">
        <v>129</v>
      </c>
      <c r="H44" s="324">
        <f t="shared" si="6"/>
        <v>1</v>
      </c>
      <c r="I44" s="74"/>
      <c r="J44" s="113"/>
      <c r="K44" s="230"/>
      <c r="L44" s="74"/>
      <c r="M44" s="113"/>
      <c r="N44" s="230"/>
      <c r="O44" s="74"/>
      <c r="P44" s="113"/>
      <c r="Q44" s="230"/>
      <c r="R44" s="74"/>
      <c r="S44" s="113"/>
      <c r="T44" s="230"/>
      <c r="U44" s="74"/>
      <c r="V44" s="113"/>
      <c r="W44" s="230"/>
      <c r="X44" s="350">
        <f t="shared" si="7"/>
        <v>0</v>
      </c>
      <c r="Y44" s="113"/>
      <c r="Z44" s="230"/>
      <c r="AA44" s="74"/>
      <c r="AB44" s="113"/>
      <c r="AC44" s="230"/>
      <c r="AD44" s="74"/>
      <c r="AE44" s="113"/>
      <c r="AF44" s="230"/>
      <c r="AG44" s="74"/>
      <c r="AH44" s="113"/>
      <c r="AI44" s="230"/>
      <c r="AJ44" s="74"/>
      <c r="AK44" s="113"/>
      <c r="AL44" s="230"/>
      <c r="AM44" s="74"/>
      <c r="AN44" s="113"/>
      <c r="AO44" s="230"/>
      <c r="AP44" s="350">
        <f t="shared" si="8"/>
        <v>0</v>
      </c>
      <c r="AQ44" s="113"/>
      <c r="AR44" s="79"/>
      <c r="AS44" s="224"/>
      <c r="AT44" s="80"/>
      <c r="AU44" s="225"/>
    </row>
    <row r="45" spans="2:47" ht="14.5">
      <c r="B45" s="119">
        <f>IF(C45="","",COUNTIF($C$16:C45,"&lt;&gt;""")-COUNTBLANK($C$16:C45))</f>
        <v>26</v>
      </c>
      <c r="C45" s="53" t="s">
        <v>260</v>
      </c>
      <c r="D45" s="397" t="s">
        <v>238</v>
      </c>
      <c r="E45" s="109" t="s">
        <v>128</v>
      </c>
      <c r="F45" s="54" t="s">
        <v>129</v>
      </c>
      <c r="H45" s="324">
        <f t="shared" si="6"/>
        <v>1</v>
      </c>
      <c r="I45" s="74"/>
      <c r="J45" s="113"/>
      <c r="K45" s="230"/>
      <c r="L45" s="74"/>
      <c r="M45" s="113"/>
      <c r="N45" s="230"/>
      <c r="O45" s="74"/>
      <c r="P45" s="113"/>
      <c r="Q45" s="230"/>
      <c r="R45" s="74"/>
      <c r="S45" s="113"/>
      <c r="T45" s="230"/>
      <c r="U45" s="74"/>
      <c r="V45" s="113"/>
      <c r="W45" s="230"/>
      <c r="X45" s="350">
        <f t="shared" si="7"/>
        <v>0</v>
      </c>
      <c r="Y45" s="113"/>
      <c r="Z45" s="230"/>
      <c r="AA45" s="74"/>
      <c r="AB45" s="113"/>
      <c r="AC45" s="230"/>
      <c r="AD45" s="74"/>
      <c r="AE45" s="113"/>
      <c r="AF45" s="230"/>
      <c r="AG45" s="74"/>
      <c r="AH45" s="113"/>
      <c r="AI45" s="230"/>
      <c r="AJ45" s="74"/>
      <c r="AK45" s="113"/>
      <c r="AL45" s="230"/>
      <c r="AM45" s="74"/>
      <c r="AN45" s="113"/>
      <c r="AO45" s="230"/>
      <c r="AP45" s="350">
        <f t="shared" si="8"/>
        <v>0</v>
      </c>
      <c r="AQ45" s="113"/>
      <c r="AR45" s="79"/>
      <c r="AS45" s="224"/>
      <c r="AT45" s="80"/>
      <c r="AU45" s="225"/>
    </row>
    <row r="46" spans="2:47" ht="14.5">
      <c r="B46" s="119">
        <f>IF(C46="","",COUNTIF($C$16:C46,"&lt;&gt;""")-COUNTBLANK($C$16:C46))</f>
        <v>27</v>
      </c>
      <c r="C46" s="53" t="s">
        <v>261</v>
      </c>
      <c r="D46" s="397" t="s">
        <v>251</v>
      </c>
      <c r="E46" s="109" t="s">
        <v>128</v>
      </c>
      <c r="F46" s="54" t="s">
        <v>129</v>
      </c>
      <c r="H46" s="324">
        <f t="shared" si="6"/>
        <v>1</v>
      </c>
      <c r="I46" s="74"/>
      <c r="J46" s="113"/>
      <c r="K46" s="230"/>
      <c r="L46" s="74"/>
      <c r="M46" s="113"/>
      <c r="N46" s="230"/>
      <c r="O46" s="74"/>
      <c r="P46" s="113"/>
      <c r="Q46" s="230"/>
      <c r="R46" s="74"/>
      <c r="S46" s="113"/>
      <c r="T46" s="230"/>
      <c r="U46" s="74"/>
      <c r="V46" s="113"/>
      <c r="W46" s="230"/>
      <c r="X46" s="350">
        <f t="shared" si="7"/>
        <v>0</v>
      </c>
      <c r="Y46" s="113"/>
      <c r="Z46" s="230"/>
      <c r="AA46" s="74"/>
      <c r="AB46" s="113"/>
      <c r="AC46" s="230"/>
      <c r="AD46" s="74"/>
      <c r="AE46" s="113"/>
      <c r="AF46" s="230"/>
      <c r="AG46" s="74"/>
      <c r="AH46" s="113"/>
      <c r="AI46" s="230"/>
      <c r="AJ46" s="74"/>
      <c r="AK46" s="113"/>
      <c r="AL46" s="230"/>
      <c r="AM46" s="74"/>
      <c r="AN46" s="113"/>
      <c r="AO46" s="230"/>
      <c r="AP46" s="350">
        <f t="shared" si="8"/>
        <v>0</v>
      </c>
      <c r="AQ46" s="113"/>
      <c r="AR46" s="79"/>
      <c r="AS46" s="224"/>
      <c r="AT46" s="80"/>
      <c r="AU46" s="225"/>
    </row>
    <row r="47" spans="2:47" ht="14.5">
      <c r="B47" s="119" t="str">
        <f>IF(C47="","",COUNTIF($C$16:C47,"&lt;&gt;""")-COUNTBLANK($C$16:C47))</f>
        <v/>
      </c>
      <c r="C47" s="33"/>
      <c r="D47" s="396"/>
      <c r="E47" s="33"/>
      <c r="F47" s="33"/>
      <c r="H47" s="31"/>
      <c r="I47" s="79"/>
      <c r="J47" s="79"/>
      <c r="K47" s="79"/>
      <c r="L47" s="79"/>
      <c r="M47" s="79"/>
      <c r="N47" s="79"/>
      <c r="O47" s="79"/>
      <c r="P47" s="79"/>
      <c r="Q47" s="79"/>
      <c r="R47" s="79"/>
      <c r="S47" s="79"/>
      <c r="T47" s="79"/>
      <c r="U47" s="79"/>
      <c r="V47" s="79"/>
      <c r="W47" s="79"/>
      <c r="X47" s="79"/>
      <c r="Y47" s="79"/>
      <c r="Z47" s="79"/>
      <c r="AA47" s="79"/>
      <c r="AB47" s="79"/>
      <c r="AC47" s="79"/>
      <c r="AD47" s="79"/>
      <c r="AE47" s="79"/>
      <c r="AF47" s="79"/>
      <c r="AG47" s="79"/>
      <c r="AH47" s="79"/>
      <c r="AI47" s="79"/>
      <c r="AJ47" s="79"/>
      <c r="AK47" s="79"/>
      <c r="AL47" s="79"/>
      <c r="AM47" s="79"/>
      <c r="AN47" s="79"/>
      <c r="AO47" s="79"/>
      <c r="AP47" s="79"/>
      <c r="AQ47" s="79"/>
      <c r="AR47" s="79"/>
      <c r="AS47" s="79"/>
      <c r="AT47" s="79"/>
      <c r="AU47" s="223"/>
    </row>
    <row r="48" spans="2:47" ht="14.5">
      <c r="B48" s="119" t="str">
        <f>IF(C48="","",COUNTIF($C$16:C48,"&lt;&gt;""")-COUNTBLANK($C$16:C48))</f>
        <v/>
      </c>
      <c r="C48" s="53"/>
      <c r="D48" s="399" t="s">
        <v>262</v>
      </c>
      <c r="E48" s="53"/>
      <c r="F48" s="53"/>
      <c r="H48" s="31"/>
      <c r="I48" s="79"/>
      <c r="J48" s="79"/>
      <c r="K48" s="79"/>
      <c r="L48" s="79"/>
      <c r="M48" s="79"/>
      <c r="N48" s="79"/>
      <c r="O48" s="79"/>
      <c r="P48" s="79"/>
      <c r="Q48" s="79"/>
      <c r="R48" s="79"/>
      <c r="S48" s="79"/>
      <c r="T48" s="79"/>
      <c r="U48" s="79"/>
      <c r="V48" s="79"/>
      <c r="W48" s="79"/>
      <c r="X48" s="79"/>
      <c r="Y48" s="79"/>
      <c r="Z48" s="79"/>
      <c r="AA48" s="79"/>
      <c r="AB48" s="79"/>
      <c r="AC48" s="79"/>
      <c r="AD48" s="79"/>
      <c r="AE48" s="79"/>
      <c r="AF48" s="79"/>
      <c r="AG48" s="79"/>
      <c r="AH48" s="79"/>
      <c r="AI48" s="79"/>
      <c r="AJ48" s="79"/>
      <c r="AK48" s="79"/>
      <c r="AL48" s="79"/>
      <c r="AM48" s="79"/>
      <c r="AN48" s="79"/>
      <c r="AO48" s="79"/>
      <c r="AP48" s="79"/>
      <c r="AQ48" s="79"/>
      <c r="AR48" s="79"/>
      <c r="AS48" s="230"/>
      <c r="AT48" s="230"/>
      <c r="AU48" s="223"/>
    </row>
    <row r="49" spans="2:47" ht="14.5">
      <c r="B49" s="119">
        <f>IF(C49="","",COUNTIF($C$16:C49,"&lt;&gt;""")-COUNTBLANK($C$16:C49))</f>
        <v>28</v>
      </c>
      <c r="C49" s="53" t="s">
        <v>263</v>
      </c>
      <c r="D49" s="397" t="s">
        <v>224</v>
      </c>
      <c r="E49" s="109" t="s">
        <v>128</v>
      </c>
      <c r="F49" s="54" t="s">
        <v>129</v>
      </c>
      <c r="H49" s="324">
        <f>IF(AND((I49&lt;&gt;""),(J49&lt;&gt;""),(L49&lt;&gt;""),(M49&lt;&gt;""),(O49&lt;&gt;""),(P49&lt;&gt;""),(R49&lt;&gt;""),(S49&lt;&gt;""),(U49&lt;&gt;""),(V49&lt;&gt;""),(Y49&lt;&gt;""),(X49&lt;&gt;""),(AA49&lt;&gt;""),(AB49&lt;&gt;""),(AD49&lt;&gt;""),(AE49&lt;&gt;""),(AG49&lt;&gt;""),(AH49&lt;&gt;""),(AJ49&lt;&gt;""),(AK49&lt;&gt;""),(AM49&lt;&gt;""),(AN49&lt;&gt;""),(AP49&lt;&gt;""),(AQ49&lt;&gt;""),(AU49&lt;&gt;"")),0,1)</f>
        <v>1</v>
      </c>
      <c r="I49" s="74"/>
      <c r="J49" s="113"/>
      <c r="K49" s="230"/>
      <c r="L49" s="74"/>
      <c r="M49" s="113"/>
      <c r="N49" s="230"/>
      <c r="O49" s="74"/>
      <c r="P49" s="113"/>
      <c r="Q49" s="230"/>
      <c r="R49" s="74"/>
      <c r="S49" s="113"/>
      <c r="T49" s="230"/>
      <c r="U49" s="74"/>
      <c r="V49" s="113"/>
      <c r="W49" s="230"/>
      <c r="X49" s="346">
        <f>I49+L49+O49+R49+U49</f>
        <v>0</v>
      </c>
      <c r="Y49" s="113"/>
      <c r="Z49" s="230"/>
      <c r="AA49" s="74"/>
      <c r="AB49" s="113"/>
      <c r="AC49" s="230"/>
      <c r="AD49" s="74"/>
      <c r="AE49" s="113"/>
      <c r="AF49" s="230"/>
      <c r="AG49" s="74"/>
      <c r="AH49" s="113"/>
      <c r="AI49" s="230"/>
      <c r="AJ49" s="74"/>
      <c r="AK49" s="113"/>
      <c r="AL49" s="230"/>
      <c r="AM49" s="74"/>
      <c r="AN49" s="113"/>
      <c r="AO49" s="230"/>
      <c r="AP49" s="346">
        <f>AA49+AD49+AG49+AJ49+AM49</f>
        <v>0</v>
      </c>
      <c r="AQ49" s="113"/>
      <c r="AR49" s="79"/>
      <c r="AS49" s="224"/>
      <c r="AT49" s="80"/>
      <c r="AU49" s="225"/>
    </row>
    <row r="50" spans="2:47" ht="14.5">
      <c r="B50" s="119">
        <f>IF(C50="","",COUNTIF($C$16:C50,"&lt;&gt;""")-COUNTBLANK($C$16:C50))</f>
        <v>29</v>
      </c>
      <c r="C50" s="53" t="s">
        <v>264</v>
      </c>
      <c r="D50" s="397" t="s">
        <v>226</v>
      </c>
      <c r="E50" s="109" t="s">
        <v>128</v>
      </c>
      <c r="F50" s="54" t="s">
        <v>129</v>
      </c>
      <c r="H50" s="324">
        <f t="shared" ref="H50:H57" si="9">IF(AND((I50&lt;&gt;""),(J50&lt;&gt;""),(L50&lt;&gt;""),(M50&lt;&gt;""),(O50&lt;&gt;""),(P50&lt;&gt;""),(R50&lt;&gt;""),(S50&lt;&gt;""),(U50&lt;&gt;""),(V50&lt;&gt;""),(Y50&lt;&gt;""),(X50&lt;&gt;""),(AA50&lt;&gt;""),(AB50&lt;&gt;""),(AD50&lt;&gt;""),(AE50&lt;&gt;""),(AG50&lt;&gt;""),(AH50&lt;&gt;""),(AJ50&lt;&gt;""),(AK50&lt;&gt;""),(AM50&lt;&gt;""),(AN50&lt;&gt;""),(AP50&lt;&gt;""),(AQ50&lt;&gt;""),(AU50&lt;&gt;"")),0,1)</f>
        <v>1</v>
      </c>
      <c r="I50" s="74"/>
      <c r="J50" s="113"/>
      <c r="K50" s="230"/>
      <c r="L50" s="74"/>
      <c r="M50" s="113"/>
      <c r="N50" s="230"/>
      <c r="O50" s="74"/>
      <c r="P50" s="113"/>
      <c r="Q50" s="230"/>
      <c r="R50" s="74"/>
      <c r="S50" s="113"/>
      <c r="T50" s="230"/>
      <c r="U50" s="74"/>
      <c r="V50" s="113"/>
      <c r="W50" s="230"/>
      <c r="X50" s="346">
        <f t="shared" ref="X50:X57" si="10">I50+L50+O50+R50+U50</f>
        <v>0</v>
      </c>
      <c r="Y50" s="113"/>
      <c r="Z50" s="230"/>
      <c r="AA50" s="74"/>
      <c r="AB50" s="113"/>
      <c r="AC50" s="230"/>
      <c r="AD50" s="74"/>
      <c r="AE50" s="113"/>
      <c r="AF50" s="230"/>
      <c r="AG50" s="74"/>
      <c r="AH50" s="113"/>
      <c r="AI50" s="230"/>
      <c r="AJ50" s="74"/>
      <c r="AK50" s="113"/>
      <c r="AL50" s="230"/>
      <c r="AM50" s="74"/>
      <c r="AN50" s="113"/>
      <c r="AO50" s="230"/>
      <c r="AP50" s="346">
        <f t="shared" ref="AP50:AP57" si="11">AA50+AD50+AG50+AJ50+AM50</f>
        <v>0</v>
      </c>
      <c r="AQ50" s="113"/>
      <c r="AR50" s="79"/>
      <c r="AS50" s="224"/>
      <c r="AT50" s="80"/>
      <c r="AU50" s="225"/>
    </row>
    <row r="51" spans="2:47" ht="14.5">
      <c r="B51" s="119">
        <f>IF(C51="","",COUNTIF($C$16:C51,"&lt;&gt;""")-COUNTBLANK($C$16:C51))</f>
        <v>30</v>
      </c>
      <c r="C51" s="53" t="s">
        <v>265</v>
      </c>
      <c r="D51" s="397" t="s">
        <v>228</v>
      </c>
      <c r="E51" s="109" t="s">
        <v>128</v>
      </c>
      <c r="F51" s="54" t="s">
        <v>129</v>
      </c>
      <c r="H51" s="324">
        <f t="shared" si="9"/>
        <v>1</v>
      </c>
      <c r="I51" s="74"/>
      <c r="J51" s="113"/>
      <c r="K51" s="230"/>
      <c r="L51" s="74"/>
      <c r="M51" s="113"/>
      <c r="N51" s="230"/>
      <c r="O51" s="74"/>
      <c r="P51" s="113"/>
      <c r="Q51" s="230"/>
      <c r="R51" s="74"/>
      <c r="S51" s="113"/>
      <c r="T51" s="230"/>
      <c r="U51" s="74"/>
      <c r="V51" s="113"/>
      <c r="W51" s="230"/>
      <c r="X51" s="347">
        <f t="shared" si="10"/>
        <v>0</v>
      </c>
      <c r="Y51" s="113"/>
      <c r="Z51" s="230"/>
      <c r="AA51" s="74"/>
      <c r="AB51" s="113"/>
      <c r="AC51" s="230"/>
      <c r="AD51" s="74"/>
      <c r="AE51" s="113"/>
      <c r="AF51" s="230"/>
      <c r="AG51" s="74"/>
      <c r="AH51" s="113"/>
      <c r="AI51" s="230"/>
      <c r="AJ51" s="74"/>
      <c r="AK51" s="113"/>
      <c r="AL51" s="230"/>
      <c r="AM51" s="74"/>
      <c r="AN51" s="113"/>
      <c r="AO51" s="230"/>
      <c r="AP51" s="347">
        <f t="shared" si="11"/>
        <v>0</v>
      </c>
      <c r="AQ51" s="113"/>
      <c r="AR51" s="79"/>
      <c r="AS51" s="224"/>
      <c r="AT51" s="80"/>
      <c r="AU51" s="225"/>
    </row>
    <row r="52" spans="2:47" ht="14.5">
      <c r="B52" s="119">
        <f>IF(C52="","",COUNTIF($C$16:C52,"&lt;&gt;""")-COUNTBLANK($C$16:C52))</f>
        <v>31</v>
      </c>
      <c r="C52" s="53" t="s">
        <v>266</v>
      </c>
      <c r="D52" s="397" t="s">
        <v>230</v>
      </c>
      <c r="E52" s="109" t="s">
        <v>128</v>
      </c>
      <c r="F52" s="54" t="s">
        <v>129</v>
      </c>
      <c r="H52" s="324">
        <f t="shared" si="9"/>
        <v>1</v>
      </c>
      <c r="I52" s="74"/>
      <c r="J52" s="113"/>
      <c r="K52" s="349"/>
      <c r="L52" s="74"/>
      <c r="M52" s="113"/>
      <c r="N52" s="349"/>
      <c r="O52" s="74"/>
      <c r="P52" s="113"/>
      <c r="Q52" s="349"/>
      <c r="R52" s="74"/>
      <c r="S52" s="113"/>
      <c r="T52" s="349"/>
      <c r="U52" s="74"/>
      <c r="V52" s="113"/>
      <c r="W52" s="349"/>
      <c r="X52" s="348">
        <f t="shared" si="10"/>
        <v>0</v>
      </c>
      <c r="Y52" s="113"/>
      <c r="Z52" s="349"/>
      <c r="AA52" s="74"/>
      <c r="AB52" s="113"/>
      <c r="AC52" s="349"/>
      <c r="AD52" s="74"/>
      <c r="AE52" s="113"/>
      <c r="AF52" s="349"/>
      <c r="AG52" s="74"/>
      <c r="AH52" s="113"/>
      <c r="AI52" s="349"/>
      <c r="AJ52" s="74"/>
      <c r="AK52" s="113"/>
      <c r="AL52" s="349"/>
      <c r="AM52" s="74"/>
      <c r="AN52" s="113"/>
      <c r="AO52" s="349"/>
      <c r="AP52" s="348">
        <f t="shared" si="11"/>
        <v>0</v>
      </c>
      <c r="AQ52" s="113"/>
      <c r="AR52" s="79"/>
      <c r="AS52" s="224"/>
      <c r="AT52" s="80"/>
      <c r="AU52" s="225"/>
    </row>
    <row r="53" spans="2:47" ht="14.5">
      <c r="B53" s="119">
        <f>IF(C53="","",COUNTIF($C$16:C53,"&lt;&gt;""")-COUNTBLANK($C$16:C53))</f>
        <v>32</v>
      </c>
      <c r="C53" s="53" t="s">
        <v>267</v>
      </c>
      <c r="D53" s="397" t="s">
        <v>232</v>
      </c>
      <c r="E53" s="109" t="s">
        <v>128</v>
      </c>
      <c r="F53" s="54" t="s">
        <v>129</v>
      </c>
      <c r="H53" s="324">
        <f t="shared" si="9"/>
        <v>1</v>
      </c>
      <c r="I53" s="74"/>
      <c r="J53" s="113"/>
      <c r="K53" s="230"/>
      <c r="L53" s="74"/>
      <c r="M53" s="113"/>
      <c r="N53" s="230"/>
      <c r="O53" s="74"/>
      <c r="P53" s="113"/>
      <c r="Q53" s="230"/>
      <c r="R53" s="74"/>
      <c r="S53" s="113"/>
      <c r="T53" s="230"/>
      <c r="U53" s="74"/>
      <c r="V53" s="113"/>
      <c r="W53" s="230"/>
      <c r="X53" s="348">
        <f t="shared" si="10"/>
        <v>0</v>
      </c>
      <c r="Y53" s="113"/>
      <c r="Z53" s="230"/>
      <c r="AA53" s="74"/>
      <c r="AB53" s="113"/>
      <c r="AC53" s="230"/>
      <c r="AD53" s="74"/>
      <c r="AE53" s="113"/>
      <c r="AF53" s="230"/>
      <c r="AG53" s="74"/>
      <c r="AH53" s="113"/>
      <c r="AI53" s="230"/>
      <c r="AJ53" s="74"/>
      <c r="AK53" s="113"/>
      <c r="AL53" s="230"/>
      <c r="AM53" s="74"/>
      <c r="AN53" s="113"/>
      <c r="AO53" s="230"/>
      <c r="AP53" s="348">
        <f t="shared" si="11"/>
        <v>0</v>
      </c>
      <c r="AQ53" s="113"/>
      <c r="AR53" s="79"/>
      <c r="AS53" s="224"/>
      <c r="AT53" s="80"/>
      <c r="AU53" s="225"/>
    </row>
    <row r="54" spans="2:47" ht="14.5">
      <c r="B54" s="119">
        <f>IF(C54="","",COUNTIF($C$16:C54,"&lt;&gt;""")-COUNTBLANK($C$16:C54))</f>
        <v>33</v>
      </c>
      <c r="C54" s="53" t="s">
        <v>268</v>
      </c>
      <c r="D54" s="397" t="s">
        <v>234</v>
      </c>
      <c r="E54" s="109" t="s">
        <v>128</v>
      </c>
      <c r="F54" s="54" t="s">
        <v>129</v>
      </c>
      <c r="H54" s="324">
        <f t="shared" si="9"/>
        <v>1</v>
      </c>
      <c r="I54" s="74"/>
      <c r="J54" s="113"/>
      <c r="K54" s="230"/>
      <c r="L54" s="74"/>
      <c r="M54" s="113"/>
      <c r="N54" s="230"/>
      <c r="O54" s="74"/>
      <c r="P54" s="113"/>
      <c r="Q54" s="230"/>
      <c r="R54" s="74"/>
      <c r="S54" s="113"/>
      <c r="T54" s="230"/>
      <c r="U54" s="74"/>
      <c r="V54" s="113"/>
      <c r="W54" s="230"/>
      <c r="X54" s="350">
        <f t="shared" si="10"/>
        <v>0</v>
      </c>
      <c r="Y54" s="113"/>
      <c r="Z54" s="230"/>
      <c r="AA54" s="74"/>
      <c r="AB54" s="113"/>
      <c r="AC54" s="230"/>
      <c r="AD54" s="74"/>
      <c r="AE54" s="113"/>
      <c r="AF54" s="230"/>
      <c r="AG54" s="74"/>
      <c r="AH54" s="113"/>
      <c r="AI54" s="230"/>
      <c r="AJ54" s="74"/>
      <c r="AK54" s="113"/>
      <c r="AL54" s="230"/>
      <c r="AM54" s="74"/>
      <c r="AN54" s="113"/>
      <c r="AO54" s="230"/>
      <c r="AP54" s="350">
        <f t="shared" si="11"/>
        <v>0</v>
      </c>
      <c r="AQ54" s="113"/>
      <c r="AR54" s="79"/>
      <c r="AS54" s="224"/>
      <c r="AT54" s="80"/>
      <c r="AU54" s="225"/>
    </row>
    <row r="55" spans="2:47" ht="14.5">
      <c r="B55" s="119">
        <f>IF(C55="","",COUNTIF($C$16:C55,"&lt;&gt;""")-COUNTBLANK($C$16:C55))</f>
        <v>34</v>
      </c>
      <c r="C55" s="53" t="s">
        <v>269</v>
      </c>
      <c r="D55" s="53" t="s">
        <v>236</v>
      </c>
      <c r="E55" s="109" t="s">
        <v>128</v>
      </c>
      <c r="F55" s="54" t="s">
        <v>129</v>
      </c>
      <c r="H55" s="324">
        <f t="shared" si="9"/>
        <v>1</v>
      </c>
      <c r="I55" s="74"/>
      <c r="J55" s="113"/>
      <c r="K55" s="230"/>
      <c r="L55" s="74"/>
      <c r="M55" s="113"/>
      <c r="N55" s="230"/>
      <c r="O55" s="74"/>
      <c r="P55" s="113"/>
      <c r="Q55" s="230"/>
      <c r="R55" s="74"/>
      <c r="S55" s="113"/>
      <c r="T55" s="230"/>
      <c r="U55" s="74"/>
      <c r="V55" s="113"/>
      <c r="W55" s="230"/>
      <c r="X55" s="350">
        <f t="shared" si="10"/>
        <v>0</v>
      </c>
      <c r="Y55" s="113"/>
      <c r="Z55" s="230"/>
      <c r="AA55" s="74"/>
      <c r="AB55" s="113"/>
      <c r="AC55" s="230"/>
      <c r="AD55" s="74"/>
      <c r="AE55" s="113"/>
      <c r="AF55" s="230"/>
      <c r="AG55" s="74"/>
      <c r="AH55" s="113"/>
      <c r="AI55" s="230"/>
      <c r="AJ55" s="74"/>
      <c r="AK55" s="113"/>
      <c r="AL55" s="230"/>
      <c r="AM55" s="74"/>
      <c r="AN55" s="113"/>
      <c r="AO55" s="230"/>
      <c r="AP55" s="350">
        <f t="shared" si="11"/>
        <v>0</v>
      </c>
      <c r="AQ55" s="113"/>
      <c r="AR55" s="79"/>
      <c r="AS55" s="224"/>
      <c r="AT55" s="80"/>
      <c r="AU55" s="225"/>
    </row>
    <row r="56" spans="2:47" ht="14.5">
      <c r="B56" s="119">
        <f>IF(C56="","",COUNTIF($C$16:C56,"&lt;&gt;""")-COUNTBLANK($C$16:C56))</f>
        <v>35</v>
      </c>
      <c r="C56" s="53" t="s">
        <v>270</v>
      </c>
      <c r="D56" s="53" t="s">
        <v>238</v>
      </c>
      <c r="E56" s="109" t="s">
        <v>128</v>
      </c>
      <c r="F56" s="54" t="s">
        <v>129</v>
      </c>
      <c r="H56" s="324">
        <f t="shared" si="9"/>
        <v>1</v>
      </c>
      <c r="I56" s="74"/>
      <c r="J56" s="113"/>
      <c r="K56" s="230"/>
      <c r="L56" s="74"/>
      <c r="M56" s="113"/>
      <c r="N56" s="230"/>
      <c r="O56" s="74"/>
      <c r="P56" s="113"/>
      <c r="Q56" s="230"/>
      <c r="R56" s="74"/>
      <c r="S56" s="113"/>
      <c r="T56" s="230"/>
      <c r="U56" s="74"/>
      <c r="V56" s="113"/>
      <c r="W56" s="230"/>
      <c r="X56" s="350">
        <f t="shared" si="10"/>
        <v>0</v>
      </c>
      <c r="Y56" s="113"/>
      <c r="Z56" s="230"/>
      <c r="AA56" s="74"/>
      <c r="AB56" s="113"/>
      <c r="AC56" s="230"/>
      <c r="AD56" s="74"/>
      <c r="AE56" s="113"/>
      <c r="AF56" s="230"/>
      <c r="AG56" s="74"/>
      <c r="AH56" s="113"/>
      <c r="AI56" s="230"/>
      <c r="AJ56" s="74"/>
      <c r="AK56" s="113"/>
      <c r="AL56" s="230"/>
      <c r="AM56" s="74"/>
      <c r="AN56" s="113"/>
      <c r="AO56" s="230"/>
      <c r="AP56" s="350">
        <f t="shared" si="11"/>
        <v>0</v>
      </c>
      <c r="AQ56" s="113"/>
      <c r="AR56" s="79"/>
      <c r="AS56" s="224"/>
      <c r="AT56" s="80"/>
      <c r="AU56" s="225"/>
    </row>
    <row r="57" spans="2:47" ht="14.5">
      <c r="B57" s="119">
        <f>IF(C57="","",COUNTIF($C$16:C57,"&lt;&gt;""")-COUNTBLANK($C$16:C57))</f>
        <v>36</v>
      </c>
      <c r="C57" s="53" t="s">
        <v>271</v>
      </c>
      <c r="D57" s="53" t="s">
        <v>240</v>
      </c>
      <c r="E57" s="109" t="s">
        <v>128</v>
      </c>
      <c r="F57" s="54" t="s">
        <v>129</v>
      </c>
      <c r="H57" s="324">
        <f t="shared" si="9"/>
        <v>1</v>
      </c>
      <c r="I57" s="74"/>
      <c r="J57" s="113"/>
      <c r="K57" s="230"/>
      <c r="L57" s="74"/>
      <c r="M57" s="113"/>
      <c r="N57" s="230"/>
      <c r="O57" s="74"/>
      <c r="P57" s="113"/>
      <c r="Q57" s="230"/>
      <c r="R57" s="74"/>
      <c r="S57" s="113"/>
      <c r="T57" s="230"/>
      <c r="U57" s="74"/>
      <c r="V57" s="113"/>
      <c r="W57" s="230"/>
      <c r="X57" s="350">
        <f t="shared" si="10"/>
        <v>0</v>
      </c>
      <c r="Y57" s="113"/>
      <c r="Z57" s="230"/>
      <c r="AA57" s="74"/>
      <c r="AB57" s="113"/>
      <c r="AC57" s="230"/>
      <c r="AD57" s="74"/>
      <c r="AE57" s="113"/>
      <c r="AF57" s="230"/>
      <c r="AG57" s="74"/>
      <c r="AH57" s="113"/>
      <c r="AI57" s="230"/>
      <c r="AJ57" s="74"/>
      <c r="AK57" s="113"/>
      <c r="AL57" s="230"/>
      <c r="AM57" s="74"/>
      <c r="AN57" s="113"/>
      <c r="AO57" s="230"/>
      <c r="AP57" s="350">
        <f t="shared" si="11"/>
        <v>0</v>
      </c>
      <c r="AQ57" s="113"/>
      <c r="AR57" s="79"/>
      <c r="AS57" s="224"/>
      <c r="AT57" s="80"/>
      <c r="AU57" s="225"/>
    </row>
    <row r="58" spans="2:47" ht="17.899999999999999" customHeight="1">
      <c r="B58" s="119" t="str">
        <f>IF(C58="","",COUNTIF($C$16:C58,"&lt;&gt;""")-COUNTBLANK($C$16:C58))</f>
        <v/>
      </c>
      <c r="C58" s="33"/>
      <c r="D58" s="33"/>
      <c r="E58" s="33"/>
      <c r="F58" s="33"/>
      <c r="G58" s="31"/>
      <c r="H58" s="31"/>
      <c r="I58" s="79"/>
      <c r="J58" s="79"/>
      <c r="K58" s="79"/>
      <c r="L58" s="79"/>
      <c r="M58" s="79"/>
      <c r="N58" s="79"/>
      <c r="O58" s="79"/>
      <c r="P58" s="79"/>
      <c r="Q58" s="79"/>
      <c r="R58" s="79"/>
      <c r="S58" s="79"/>
      <c r="T58" s="79"/>
      <c r="U58" s="79"/>
      <c r="V58" s="79"/>
      <c r="W58" s="79"/>
      <c r="X58" s="79"/>
      <c r="Y58" s="79"/>
      <c r="Z58" s="79"/>
      <c r="AA58" s="79"/>
      <c r="AB58" s="79"/>
      <c r="AC58" s="79"/>
      <c r="AD58" s="79"/>
      <c r="AE58" s="79"/>
      <c r="AF58" s="79"/>
      <c r="AG58" s="79"/>
      <c r="AH58" s="79"/>
      <c r="AI58" s="79"/>
      <c r="AJ58" s="79"/>
      <c r="AK58" s="79"/>
      <c r="AL58" s="79"/>
      <c r="AM58" s="79"/>
      <c r="AN58" s="79"/>
      <c r="AO58" s="79"/>
      <c r="AP58" s="79"/>
      <c r="AQ58" s="79"/>
      <c r="AR58" s="79"/>
      <c r="AS58" s="79"/>
      <c r="AT58" s="79"/>
      <c r="AU58" s="223"/>
    </row>
    <row r="59" spans="2:47" ht="14.5">
      <c r="B59" s="119" t="str">
        <f>IF(C59="","",COUNTIF($C$16:C59,"&lt;&gt;""")-COUNTBLANK($C$16:C59))</f>
        <v/>
      </c>
      <c r="C59" s="53"/>
      <c r="D59" s="55" t="s">
        <v>272</v>
      </c>
      <c r="E59" s="53"/>
      <c r="F59" s="53"/>
      <c r="H59" s="31"/>
      <c r="I59" s="79"/>
      <c r="J59" s="79"/>
      <c r="K59" s="79"/>
      <c r="L59" s="79"/>
      <c r="M59" s="79"/>
      <c r="N59" s="79"/>
      <c r="O59" s="79"/>
      <c r="P59" s="79"/>
      <c r="Q59" s="79"/>
      <c r="R59" s="79"/>
      <c r="S59" s="79"/>
      <c r="T59" s="79"/>
      <c r="U59" s="79"/>
      <c r="V59" s="79"/>
      <c r="W59" s="79"/>
      <c r="X59" s="79"/>
      <c r="Y59" s="79"/>
      <c r="Z59" s="79"/>
      <c r="AA59" s="79"/>
      <c r="AB59" s="79"/>
      <c r="AC59" s="79"/>
      <c r="AD59" s="79"/>
      <c r="AE59" s="79"/>
      <c r="AF59" s="79"/>
      <c r="AG59" s="79"/>
      <c r="AH59" s="79"/>
      <c r="AI59" s="79"/>
      <c r="AJ59" s="79"/>
      <c r="AK59" s="79"/>
      <c r="AL59" s="79"/>
      <c r="AM59" s="79"/>
      <c r="AN59" s="79"/>
      <c r="AO59" s="79"/>
      <c r="AP59" s="79"/>
      <c r="AQ59" s="79"/>
      <c r="AR59" s="79"/>
      <c r="AS59" s="230"/>
      <c r="AT59" s="230"/>
      <c r="AU59" s="223"/>
    </row>
    <row r="60" spans="2:47" ht="14.5">
      <c r="B60" s="119">
        <f>IF(C60="","",COUNTIF($C$16:C60,"&lt;&gt;""")-COUNTBLANK($C$16:C60))</f>
        <v>37</v>
      </c>
      <c r="C60" s="53" t="s">
        <v>273</v>
      </c>
      <c r="D60" s="53" t="s">
        <v>224</v>
      </c>
      <c r="E60" s="109" t="s">
        <v>128</v>
      </c>
      <c r="F60" s="54" t="s">
        <v>129</v>
      </c>
      <c r="H60" s="324">
        <f>IF(AND((I60&lt;&gt;""),(J60&lt;&gt;""),(L60&lt;&gt;""),(M60&lt;&gt;""),(O60&lt;&gt;""),(P60&lt;&gt;""),(R60&lt;&gt;""),(S60&lt;&gt;""),(U60&lt;&gt;""),(V60&lt;&gt;""),(Y60&lt;&gt;""),(X60&lt;&gt;""),(AA60&lt;&gt;""),(AB60&lt;&gt;""),(AD60&lt;&gt;""),(AE60&lt;&gt;""),(AG60&lt;&gt;""),(AH60&lt;&gt;""),(AJ60&lt;&gt;""),(AK60&lt;&gt;""),(AM60&lt;&gt;""),(AN60&lt;&gt;""),(AP60&lt;&gt;""),(AQ60&lt;&gt;""),(AU60&lt;&gt;"")),0,1)</f>
        <v>1</v>
      </c>
      <c r="I60" s="74"/>
      <c r="J60" s="113"/>
      <c r="K60" s="230"/>
      <c r="L60" s="74"/>
      <c r="M60" s="113"/>
      <c r="N60" s="230"/>
      <c r="O60" s="74"/>
      <c r="P60" s="113"/>
      <c r="Q60" s="230"/>
      <c r="R60" s="74"/>
      <c r="S60" s="113"/>
      <c r="T60" s="230"/>
      <c r="U60" s="74"/>
      <c r="V60" s="113"/>
      <c r="W60" s="230"/>
      <c r="X60" s="346">
        <f>I60+L60+O60+R60+U60</f>
        <v>0</v>
      </c>
      <c r="Y60" s="113"/>
      <c r="Z60" s="230"/>
      <c r="AA60" s="74"/>
      <c r="AB60" s="113"/>
      <c r="AC60" s="230"/>
      <c r="AD60" s="74"/>
      <c r="AE60" s="113"/>
      <c r="AF60" s="230"/>
      <c r="AG60" s="74"/>
      <c r="AH60" s="113"/>
      <c r="AI60" s="230"/>
      <c r="AJ60" s="74"/>
      <c r="AK60" s="113"/>
      <c r="AL60" s="230"/>
      <c r="AM60" s="74"/>
      <c r="AN60" s="113"/>
      <c r="AO60" s="230"/>
      <c r="AP60" s="346">
        <f>AA60+AD60+AG60+AJ60+AM60</f>
        <v>0</v>
      </c>
      <c r="AQ60" s="113"/>
      <c r="AR60" s="79"/>
      <c r="AS60" s="224"/>
      <c r="AT60" s="80"/>
      <c r="AU60" s="225"/>
    </row>
    <row r="61" spans="2:47" ht="14.5">
      <c r="B61" s="119">
        <f>IF(C61="","",COUNTIF($C$16:C61,"&lt;&gt;""")-COUNTBLANK($C$16:C61))</f>
        <v>38</v>
      </c>
      <c r="C61" s="53" t="s">
        <v>274</v>
      </c>
      <c r="D61" s="53" t="s">
        <v>226</v>
      </c>
      <c r="E61" s="109" t="s">
        <v>128</v>
      </c>
      <c r="F61" s="54" t="s">
        <v>129</v>
      </c>
      <c r="H61" s="324">
        <f t="shared" ref="H61:H68" si="12">IF(AND((I61&lt;&gt;""),(J61&lt;&gt;""),(L61&lt;&gt;""),(M61&lt;&gt;""),(O61&lt;&gt;""),(P61&lt;&gt;""),(R61&lt;&gt;""),(S61&lt;&gt;""),(U61&lt;&gt;""),(V61&lt;&gt;""),(Y61&lt;&gt;""),(X61&lt;&gt;""),(AA61&lt;&gt;""),(AB61&lt;&gt;""),(AD61&lt;&gt;""),(AE61&lt;&gt;""),(AG61&lt;&gt;""),(AH61&lt;&gt;""),(AJ61&lt;&gt;""),(AK61&lt;&gt;""),(AM61&lt;&gt;""),(AN61&lt;&gt;""),(AP61&lt;&gt;""),(AQ61&lt;&gt;""),(AU61&lt;&gt;"")),0,1)</f>
        <v>1</v>
      </c>
      <c r="I61" s="74"/>
      <c r="J61" s="113"/>
      <c r="K61" s="230"/>
      <c r="L61" s="74"/>
      <c r="M61" s="113"/>
      <c r="N61" s="230"/>
      <c r="O61" s="74"/>
      <c r="P61" s="113"/>
      <c r="Q61" s="230"/>
      <c r="R61" s="74"/>
      <c r="S61" s="113"/>
      <c r="T61" s="230"/>
      <c r="U61" s="74"/>
      <c r="V61" s="113"/>
      <c r="W61" s="230"/>
      <c r="X61" s="346">
        <f t="shared" ref="X61:X68" si="13">I61+L61+O61+R61+U61</f>
        <v>0</v>
      </c>
      <c r="Y61" s="113"/>
      <c r="Z61" s="230"/>
      <c r="AA61" s="74"/>
      <c r="AB61" s="113"/>
      <c r="AC61" s="230"/>
      <c r="AD61" s="74"/>
      <c r="AE61" s="113"/>
      <c r="AF61" s="230"/>
      <c r="AG61" s="74"/>
      <c r="AH61" s="113"/>
      <c r="AI61" s="230"/>
      <c r="AJ61" s="74"/>
      <c r="AK61" s="113"/>
      <c r="AL61" s="230"/>
      <c r="AM61" s="74"/>
      <c r="AN61" s="113"/>
      <c r="AO61" s="230"/>
      <c r="AP61" s="346">
        <f t="shared" ref="AP61:AP68" si="14">AA61+AD61+AG61+AJ61+AM61</f>
        <v>0</v>
      </c>
      <c r="AQ61" s="113"/>
      <c r="AR61" s="79"/>
      <c r="AS61" s="224"/>
      <c r="AT61" s="80"/>
      <c r="AU61" s="225"/>
    </row>
    <row r="62" spans="2:47" ht="14.5">
      <c r="B62" s="119">
        <f>IF(C62="","",COUNTIF($C$16:C62,"&lt;&gt;""")-COUNTBLANK($C$16:C62))</f>
        <v>39</v>
      </c>
      <c r="C62" s="53" t="s">
        <v>275</v>
      </c>
      <c r="D62" s="53" t="s">
        <v>228</v>
      </c>
      <c r="E62" s="109" t="s">
        <v>128</v>
      </c>
      <c r="F62" s="54" t="s">
        <v>129</v>
      </c>
      <c r="H62" s="324">
        <f t="shared" si="12"/>
        <v>1</v>
      </c>
      <c r="I62" s="74"/>
      <c r="J62" s="113"/>
      <c r="K62" s="230"/>
      <c r="L62" s="74"/>
      <c r="M62" s="113"/>
      <c r="N62" s="230"/>
      <c r="O62" s="74"/>
      <c r="P62" s="113"/>
      <c r="Q62" s="230"/>
      <c r="R62" s="74"/>
      <c r="S62" s="113"/>
      <c r="T62" s="230"/>
      <c r="U62" s="74"/>
      <c r="V62" s="113"/>
      <c r="W62" s="230"/>
      <c r="X62" s="347">
        <f t="shared" si="13"/>
        <v>0</v>
      </c>
      <c r="Y62" s="113"/>
      <c r="Z62" s="230"/>
      <c r="AA62" s="74"/>
      <c r="AB62" s="113"/>
      <c r="AC62" s="230"/>
      <c r="AD62" s="74"/>
      <c r="AE62" s="113"/>
      <c r="AF62" s="230"/>
      <c r="AG62" s="74"/>
      <c r="AH62" s="113"/>
      <c r="AI62" s="230"/>
      <c r="AJ62" s="74"/>
      <c r="AK62" s="113"/>
      <c r="AL62" s="230"/>
      <c r="AM62" s="74"/>
      <c r="AN62" s="113"/>
      <c r="AO62" s="230"/>
      <c r="AP62" s="347">
        <f t="shared" si="14"/>
        <v>0</v>
      </c>
      <c r="AQ62" s="113"/>
      <c r="AR62" s="79"/>
      <c r="AS62" s="224"/>
      <c r="AT62" s="80"/>
      <c r="AU62" s="225"/>
    </row>
    <row r="63" spans="2:47" ht="14.5">
      <c r="B63" s="119">
        <f>IF(C63="","",COUNTIF($C$16:C63,"&lt;&gt;""")-COUNTBLANK($C$16:C63))</f>
        <v>40</v>
      </c>
      <c r="C63" s="53" t="s">
        <v>276</v>
      </c>
      <c r="D63" s="53" t="s">
        <v>230</v>
      </c>
      <c r="E63" s="109" t="s">
        <v>128</v>
      </c>
      <c r="F63" s="54" t="s">
        <v>129</v>
      </c>
      <c r="H63" s="324">
        <f t="shared" si="12"/>
        <v>1</v>
      </c>
      <c r="I63" s="74"/>
      <c r="J63" s="113"/>
      <c r="K63" s="349"/>
      <c r="L63" s="74"/>
      <c r="M63" s="113"/>
      <c r="N63" s="349"/>
      <c r="O63" s="74"/>
      <c r="P63" s="113"/>
      <c r="Q63" s="349"/>
      <c r="R63" s="74"/>
      <c r="S63" s="113"/>
      <c r="T63" s="349"/>
      <c r="U63" s="74"/>
      <c r="V63" s="113"/>
      <c r="W63" s="349"/>
      <c r="X63" s="348">
        <f t="shared" si="13"/>
        <v>0</v>
      </c>
      <c r="Y63" s="113"/>
      <c r="Z63" s="349"/>
      <c r="AA63" s="74"/>
      <c r="AB63" s="113"/>
      <c r="AC63" s="349"/>
      <c r="AD63" s="74"/>
      <c r="AE63" s="113"/>
      <c r="AF63" s="349"/>
      <c r="AG63" s="74"/>
      <c r="AH63" s="113"/>
      <c r="AI63" s="349"/>
      <c r="AJ63" s="74"/>
      <c r="AK63" s="113"/>
      <c r="AL63" s="349"/>
      <c r="AM63" s="74"/>
      <c r="AN63" s="113"/>
      <c r="AO63" s="349"/>
      <c r="AP63" s="348">
        <f t="shared" si="14"/>
        <v>0</v>
      </c>
      <c r="AQ63" s="113"/>
      <c r="AR63" s="79"/>
      <c r="AS63" s="224"/>
      <c r="AT63" s="80"/>
      <c r="AU63" s="225"/>
    </row>
    <row r="64" spans="2:47" ht="14.5">
      <c r="B64" s="119">
        <f>IF(C64="","",COUNTIF($C$16:C64,"&lt;&gt;""")-COUNTBLANK($C$16:C64))</f>
        <v>41</v>
      </c>
      <c r="C64" s="53" t="s">
        <v>277</v>
      </c>
      <c r="D64" s="53" t="s">
        <v>232</v>
      </c>
      <c r="E64" s="109" t="s">
        <v>128</v>
      </c>
      <c r="F64" s="54" t="s">
        <v>129</v>
      </c>
      <c r="H64" s="324">
        <f t="shared" si="12"/>
        <v>1</v>
      </c>
      <c r="I64" s="74"/>
      <c r="J64" s="113"/>
      <c r="K64" s="230"/>
      <c r="L64" s="74"/>
      <c r="M64" s="113"/>
      <c r="N64" s="230"/>
      <c r="O64" s="74"/>
      <c r="P64" s="113"/>
      <c r="Q64" s="230"/>
      <c r="R64" s="74"/>
      <c r="S64" s="113"/>
      <c r="T64" s="230"/>
      <c r="U64" s="74"/>
      <c r="V64" s="113"/>
      <c r="W64" s="230"/>
      <c r="X64" s="348">
        <f t="shared" si="13"/>
        <v>0</v>
      </c>
      <c r="Y64" s="113"/>
      <c r="Z64" s="230"/>
      <c r="AA64" s="74"/>
      <c r="AB64" s="113"/>
      <c r="AC64" s="230"/>
      <c r="AD64" s="74"/>
      <c r="AE64" s="113"/>
      <c r="AF64" s="230"/>
      <c r="AG64" s="74"/>
      <c r="AH64" s="113"/>
      <c r="AI64" s="230"/>
      <c r="AJ64" s="74"/>
      <c r="AK64" s="113"/>
      <c r="AL64" s="230"/>
      <c r="AM64" s="74"/>
      <c r="AN64" s="113"/>
      <c r="AO64" s="230"/>
      <c r="AP64" s="348">
        <f t="shared" si="14"/>
        <v>0</v>
      </c>
      <c r="AQ64" s="113"/>
      <c r="AR64" s="79"/>
      <c r="AS64" s="224"/>
      <c r="AT64" s="80"/>
      <c r="AU64" s="225"/>
    </row>
    <row r="65" spans="1:47" ht="14.5">
      <c r="B65" s="119">
        <f>IF(C65="","",COUNTIF($C$16:C65,"&lt;&gt;""")-COUNTBLANK($C$16:C65))</f>
        <v>42</v>
      </c>
      <c r="C65" s="53" t="s">
        <v>278</v>
      </c>
      <c r="D65" s="53" t="s">
        <v>234</v>
      </c>
      <c r="E65" s="109" t="s">
        <v>128</v>
      </c>
      <c r="F65" s="54" t="s">
        <v>129</v>
      </c>
      <c r="H65" s="324">
        <f t="shared" si="12"/>
        <v>1</v>
      </c>
      <c r="I65" s="74"/>
      <c r="J65" s="113"/>
      <c r="K65" s="230"/>
      <c r="L65" s="74"/>
      <c r="M65" s="113"/>
      <c r="N65" s="230"/>
      <c r="O65" s="74"/>
      <c r="P65" s="113"/>
      <c r="Q65" s="230"/>
      <c r="R65" s="74"/>
      <c r="S65" s="113"/>
      <c r="T65" s="230"/>
      <c r="U65" s="74"/>
      <c r="V65" s="113"/>
      <c r="W65" s="230"/>
      <c r="X65" s="350">
        <f t="shared" si="13"/>
        <v>0</v>
      </c>
      <c r="Y65" s="113"/>
      <c r="Z65" s="230"/>
      <c r="AA65" s="74"/>
      <c r="AB65" s="113"/>
      <c r="AC65" s="230"/>
      <c r="AD65" s="74"/>
      <c r="AE65" s="113"/>
      <c r="AF65" s="230"/>
      <c r="AG65" s="74"/>
      <c r="AH65" s="113"/>
      <c r="AI65" s="230"/>
      <c r="AJ65" s="74"/>
      <c r="AK65" s="113"/>
      <c r="AL65" s="230"/>
      <c r="AM65" s="74"/>
      <c r="AN65" s="113"/>
      <c r="AO65" s="230"/>
      <c r="AP65" s="350">
        <f t="shared" si="14"/>
        <v>0</v>
      </c>
      <c r="AQ65" s="113"/>
      <c r="AR65" s="79"/>
      <c r="AS65" s="224"/>
      <c r="AT65" s="80"/>
      <c r="AU65" s="225"/>
    </row>
    <row r="66" spans="1:47" ht="14.5">
      <c r="B66" s="119">
        <f>IF(C66="","",COUNTIF($C$16:C66,"&lt;&gt;""")-COUNTBLANK($C$16:C66))</f>
        <v>43</v>
      </c>
      <c r="C66" s="53" t="s">
        <v>279</v>
      </c>
      <c r="D66" s="53" t="s">
        <v>236</v>
      </c>
      <c r="E66" s="109" t="s">
        <v>128</v>
      </c>
      <c r="F66" s="54" t="s">
        <v>129</v>
      </c>
      <c r="H66" s="324">
        <f t="shared" si="12"/>
        <v>1</v>
      </c>
      <c r="I66" s="74"/>
      <c r="J66" s="113"/>
      <c r="K66" s="230"/>
      <c r="L66" s="74"/>
      <c r="M66" s="113"/>
      <c r="N66" s="230"/>
      <c r="O66" s="74"/>
      <c r="P66" s="113"/>
      <c r="Q66" s="230"/>
      <c r="R66" s="74"/>
      <c r="S66" s="113"/>
      <c r="T66" s="230"/>
      <c r="U66" s="74"/>
      <c r="V66" s="113"/>
      <c r="W66" s="230"/>
      <c r="X66" s="350">
        <f t="shared" si="13"/>
        <v>0</v>
      </c>
      <c r="Y66" s="113"/>
      <c r="Z66" s="230"/>
      <c r="AA66" s="74"/>
      <c r="AB66" s="113"/>
      <c r="AC66" s="230"/>
      <c r="AD66" s="74"/>
      <c r="AE66" s="113"/>
      <c r="AF66" s="230"/>
      <c r="AG66" s="74"/>
      <c r="AH66" s="113"/>
      <c r="AI66" s="230"/>
      <c r="AJ66" s="74"/>
      <c r="AK66" s="113"/>
      <c r="AL66" s="230"/>
      <c r="AM66" s="74"/>
      <c r="AN66" s="113"/>
      <c r="AO66" s="230"/>
      <c r="AP66" s="350">
        <f t="shared" si="14"/>
        <v>0</v>
      </c>
      <c r="AQ66" s="113"/>
      <c r="AR66" s="79"/>
      <c r="AS66" s="224"/>
      <c r="AT66" s="80"/>
      <c r="AU66" s="225"/>
    </row>
    <row r="67" spans="1:47" ht="14.5">
      <c r="B67" s="119">
        <f>IF(C67="","",COUNTIF($C$16:C67,"&lt;&gt;""")-COUNTBLANK($C$16:C67))</f>
        <v>44</v>
      </c>
      <c r="C67" s="53" t="s">
        <v>280</v>
      </c>
      <c r="D67" s="53" t="s">
        <v>238</v>
      </c>
      <c r="E67" s="109" t="s">
        <v>128</v>
      </c>
      <c r="F67" s="54" t="s">
        <v>129</v>
      </c>
      <c r="H67" s="324">
        <f t="shared" si="12"/>
        <v>1</v>
      </c>
      <c r="I67" s="74"/>
      <c r="J67" s="113"/>
      <c r="K67" s="230"/>
      <c r="L67" s="74"/>
      <c r="M67" s="113"/>
      <c r="N67" s="230"/>
      <c r="O67" s="74"/>
      <c r="P67" s="113"/>
      <c r="Q67" s="230"/>
      <c r="R67" s="74"/>
      <c r="S67" s="113"/>
      <c r="T67" s="230"/>
      <c r="U67" s="74"/>
      <c r="V67" s="113"/>
      <c r="W67" s="230"/>
      <c r="X67" s="350">
        <f t="shared" si="13"/>
        <v>0</v>
      </c>
      <c r="Y67" s="113"/>
      <c r="Z67" s="230"/>
      <c r="AA67" s="74"/>
      <c r="AB67" s="113"/>
      <c r="AC67" s="230"/>
      <c r="AD67" s="74"/>
      <c r="AE67" s="113"/>
      <c r="AF67" s="230"/>
      <c r="AG67" s="74"/>
      <c r="AH67" s="113"/>
      <c r="AI67" s="230"/>
      <c r="AJ67" s="74"/>
      <c r="AK67" s="113"/>
      <c r="AL67" s="230"/>
      <c r="AM67" s="74"/>
      <c r="AN67" s="113"/>
      <c r="AO67" s="230"/>
      <c r="AP67" s="350">
        <f t="shared" si="14"/>
        <v>0</v>
      </c>
      <c r="AQ67" s="113"/>
      <c r="AR67" s="79"/>
      <c r="AS67" s="224"/>
      <c r="AT67" s="80"/>
      <c r="AU67" s="225"/>
    </row>
    <row r="68" spans="1:47" ht="14.5">
      <c r="B68" s="119">
        <f>IF(C68="","",COUNTIF($C$16:C68,"&lt;&gt;""")-COUNTBLANK($C$16:C68))</f>
        <v>45</v>
      </c>
      <c r="C68" s="53" t="s">
        <v>281</v>
      </c>
      <c r="D68" s="53" t="s">
        <v>240</v>
      </c>
      <c r="E68" s="109" t="s">
        <v>128</v>
      </c>
      <c r="F68" s="54" t="s">
        <v>129</v>
      </c>
      <c r="H68" s="324">
        <f t="shared" si="12"/>
        <v>1</v>
      </c>
      <c r="I68" s="74"/>
      <c r="J68" s="113"/>
      <c r="K68" s="230"/>
      <c r="L68" s="74"/>
      <c r="M68" s="113"/>
      <c r="N68" s="230"/>
      <c r="O68" s="74"/>
      <c r="P68" s="113"/>
      <c r="Q68" s="230"/>
      <c r="R68" s="74"/>
      <c r="S68" s="113"/>
      <c r="T68" s="230"/>
      <c r="U68" s="74"/>
      <c r="V68" s="113"/>
      <c r="W68" s="230"/>
      <c r="X68" s="350">
        <f t="shared" si="13"/>
        <v>0</v>
      </c>
      <c r="Y68" s="113"/>
      <c r="Z68" s="230"/>
      <c r="AA68" s="74"/>
      <c r="AB68" s="113"/>
      <c r="AC68" s="230"/>
      <c r="AD68" s="74"/>
      <c r="AE68" s="113"/>
      <c r="AF68" s="230"/>
      <c r="AG68" s="74"/>
      <c r="AH68" s="113"/>
      <c r="AI68" s="230"/>
      <c r="AJ68" s="74"/>
      <c r="AK68" s="113"/>
      <c r="AL68" s="230"/>
      <c r="AM68" s="74"/>
      <c r="AN68" s="113"/>
      <c r="AO68" s="230"/>
      <c r="AP68" s="350">
        <f t="shared" si="14"/>
        <v>0</v>
      </c>
      <c r="AQ68" s="113"/>
      <c r="AR68" s="79"/>
      <c r="AS68" s="224"/>
      <c r="AT68" s="80"/>
      <c r="AU68" s="225"/>
    </row>
    <row r="69" spans="1:47" ht="14.5">
      <c r="B69" s="119" t="str">
        <f>IF(C69="","",COUNTIF($C$16:C69,"&lt;&gt;""")-COUNTBLANK($C$16:C69))</f>
        <v/>
      </c>
      <c r="C69" s="33"/>
      <c r="D69" s="33"/>
      <c r="E69" s="33"/>
      <c r="F69" s="33"/>
      <c r="H69" s="31"/>
      <c r="I69" s="230"/>
      <c r="J69" s="230"/>
      <c r="K69" s="79"/>
      <c r="L69" s="230"/>
      <c r="M69" s="230"/>
      <c r="N69" s="230"/>
      <c r="O69" s="79"/>
      <c r="P69" s="230"/>
      <c r="Q69" s="79"/>
      <c r="R69" s="79"/>
      <c r="S69" s="230"/>
      <c r="T69" s="79"/>
      <c r="U69" s="79"/>
      <c r="V69" s="230"/>
      <c r="W69" s="79"/>
      <c r="X69" s="79"/>
      <c r="Y69" s="230"/>
      <c r="Z69" s="79"/>
      <c r="AA69" s="230"/>
      <c r="AB69" s="230"/>
      <c r="AC69" s="79"/>
      <c r="AD69" s="230"/>
      <c r="AE69" s="230"/>
      <c r="AF69" s="230"/>
      <c r="AG69" s="79"/>
      <c r="AH69" s="230"/>
      <c r="AI69" s="79"/>
      <c r="AJ69" s="79"/>
      <c r="AK69" s="230"/>
      <c r="AL69" s="79"/>
      <c r="AM69" s="79"/>
      <c r="AN69" s="230"/>
      <c r="AO69" s="79"/>
      <c r="AP69" s="79"/>
      <c r="AQ69" s="79"/>
      <c r="AR69" s="79"/>
      <c r="AS69" s="79"/>
      <c r="AT69" s="79"/>
      <c r="AU69" s="223"/>
    </row>
    <row r="70" spans="1:47" ht="14.5">
      <c r="B70" s="119" t="str">
        <f>IF(C70="","",COUNTIF($C$16:C70,"&lt;&gt;""")-COUNTBLANK($C$16:C70))</f>
        <v/>
      </c>
      <c r="C70" s="53"/>
      <c r="D70" s="55" t="s">
        <v>282</v>
      </c>
      <c r="E70" s="53"/>
      <c r="F70" s="53"/>
      <c r="H70" s="31"/>
      <c r="I70" s="230"/>
      <c r="J70" s="230"/>
      <c r="K70" s="230"/>
      <c r="L70" s="230"/>
      <c r="M70" s="230"/>
      <c r="N70" s="230"/>
      <c r="O70" s="230"/>
      <c r="P70" s="230"/>
      <c r="Q70" s="230"/>
      <c r="R70" s="230"/>
      <c r="S70" s="230"/>
      <c r="T70" s="230"/>
      <c r="U70" s="230"/>
      <c r="V70" s="230"/>
      <c r="W70" s="230"/>
      <c r="X70" s="230"/>
      <c r="Y70" s="230"/>
      <c r="Z70" s="230"/>
      <c r="AA70" s="230"/>
      <c r="AB70" s="230"/>
      <c r="AC70" s="230"/>
      <c r="AD70" s="230"/>
      <c r="AE70" s="230"/>
      <c r="AF70" s="230"/>
      <c r="AG70" s="230"/>
      <c r="AH70" s="230"/>
      <c r="AI70" s="230"/>
      <c r="AJ70" s="230"/>
      <c r="AK70" s="230"/>
      <c r="AL70" s="230"/>
      <c r="AM70" s="230"/>
      <c r="AN70" s="230"/>
      <c r="AO70" s="230"/>
      <c r="AP70" s="230"/>
      <c r="AQ70" s="79"/>
      <c r="AR70" s="79"/>
      <c r="AS70" s="230"/>
      <c r="AT70" s="230"/>
      <c r="AU70" s="223"/>
    </row>
    <row r="71" spans="1:47" ht="14.5">
      <c r="B71" s="119">
        <f>IF(C71="","",COUNTIF($C$16:C71,"&lt;&gt;""")-COUNTBLANK($C$16:C71))</f>
        <v>46</v>
      </c>
      <c r="C71" s="53" t="s">
        <v>283</v>
      </c>
      <c r="D71" s="53" t="s">
        <v>224</v>
      </c>
      <c r="E71" s="109" t="s">
        <v>128</v>
      </c>
      <c r="F71" s="54" t="s">
        <v>114</v>
      </c>
      <c r="H71" s="324">
        <f t="shared" ref="H71:H79" si="15">IF(AND((I71&lt;&gt;""),(J71&lt;&gt;""),(L71&lt;&gt;""),(M71&lt;&gt;""),(O71&lt;&gt;""),(P71&lt;&gt;""),(R71&lt;&gt;""),(S71&lt;&gt;""),(U71&lt;&gt;""),(V71&lt;&gt;""),(Y71&lt;&gt;""),(X71&lt;&gt;""),(AA71&lt;&gt;""),(AB71&lt;&gt;""),(AD71&lt;&gt;""),(AE71&lt;&gt;""),(AG71&lt;&gt;""),(AH71&lt;&gt;""),(AJ71&lt;&gt;""),(AK71&lt;&gt;""),(AM71&lt;&gt;""),(AN71&lt;&gt;""),(AP71&lt;&gt;""),(AQ71&lt;&gt;""),(AU71&lt;&gt;"")),0,1)</f>
        <v>1</v>
      </c>
      <c r="I71" s="348">
        <f t="shared" ref="I71:I79" si="16">I16+I27+I38+I49+I60</f>
        <v>0</v>
      </c>
      <c r="J71" s="113"/>
      <c r="K71" s="230"/>
      <c r="L71" s="348">
        <f t="shared" ref="L71:L79" si="17">L16+L27+L38+L49+L60</f>
        <v>0</v>
      </c>
      <c r="M71" s="113"/>
      <c r="N71" s="230"/>
      <c r="O71" s="348">
        <f t="shared" ref="O71:O79" si="18">O16+O27+O38+O49+O60</f>
        <v>0</v>
      </c>
      <c r="P71" s="113"/>
      <c r="Q71" s="230"/>
      <c r="R71" s="348">
        <f t="shared" ref="R71:R79" si="19">R16+R27+R38+R49+R60</f>
        <v>0</v>
      </c>
      <c r="S71" s="113"/>
      <c r="T71" s="230"/>
      <c r="U71" s="348">
        <f t="shared" ref="U71:U79" si="20">U16+U27+U38+U49+U60</f>
        <v>0</v>
      </c>
      <c r="V71" s="113"/>
      <c r="W71" s="230"/>
      <c r="X71" s="348">
        <f t="shared" ref="X71:X79" si="21">X16+X27+X38+X49+X60</f>
        <v>0</v>
      </c>
      <c r="Y71" s="113"/>
      <c r="Z71" s="230"/>
      <c r="AA71" s="348">
        <f t="shared" ref="AA71:AA79" si="22">AA16+AA27+AA38+AA49+AA60</f>
        <v>0</v>
      </c>
      <c r="AB71" s="113"/>
      <c r="AC71" s="230"/>
      <c r="AD71" s="348">
        <f t="shared" ref="AD71:AD79" si="23">AD16+AD27+AD38+AD49+AD60</f>
        <v>0</v>
      </c>
      <c r="AE71" s="113"/>
      <c r="AF71" s="230"/>
      <c r="AG71" s="348">
        <f t="shared" ref="AG71:AG79" si="24">AG16+AG27+AG38+AG49+AG60</f>
        <v>0</v>
      </c>
      <c r="AH71" s="113"/>
      <c r="AI71" s="230"/>
      <c r="AJ71" s="348">
        <f t="shared" ref="AJ71:AJ79" si="25">AJ16+AJ27+AJ38+AJ49+AJ60</f>
        <v>0</v>
      </c>
      <c r="AK71" s="113"/>
      <c r="AL71" s="230"/>
      <c r="AM71" s="352">
        <f t="shared" ref="AM71:AM79" si="26">AM16+AM27+AM38+AM49+AM60</f>
        <v>0</v>
      </c>
      <c r="AN71" s="113"/>
      <c r="AO71" s="230"/>
      <c r="AP71" s="348">
        <f t="shared" ref="AP71:AP79" si="27">AP16+AP27+AP38+AP49+AP60</f>
        <v>0</v>
      </c>
      <c r="AQ71" s="113"/>
      <c r="AR71" s="79"/>
      <c r="AS71" s="224"/>
      <c r="AT71" s="80"/>
      <c r="AU71" s="225"/>
    </row>
    <row r="72" spans="1:47" ht="14.5">
      <c r="B72" s="119">
        <f>IF(C72="","",COUNTIF($C$16:C72,"&lt;&gt;""")-COUNTBLANK($C$16:C72))</f>
        <v>47</v>
      </c>
      <c r="C72" s="53" t="s">
        <v>284</v>
      </c>
      <c r="D72" s="53" t="s">
        <v>226</v>
      </c>
      <c r="E72" s="109" t="s">
        <v>128</v>
      </c>
      <c r="F72" s="54" t="s">
        <v>114</v>
      </c>
      <c r="H72" s="324">
        <f t="shared" si="15"/>
        <v>1</v>
      </c>
      <c r="I72" s="348">
        <f t="shared" si="16"/>
        <v>0</v>
      </c>
      <c r="J72" s="113"/>
      <c r="K72" s="230"/>
      <c r="L72" s="348">
        <f t="shared" si="17"/>
        <v>0</v>
      </c>
      <c r="M72" s="113"/>
      <c r="N72" s="230"/>
      <c r="O72" s="348">
        <f t="shared" si="18"/>
        <v>0</v>
      </c>
      <c r="P72" s="113"/>
      <c r="Q72" s="230"/>
      <c r="R72" s="348">
        <f t="shared" si="19"/>
        <v>0</v>
      </c>
      <c r="S72" s="113"/>
      <c r="T72" s="230"/>
      <c r="U72" s="348">
        <f t="shared" si="20"/>
        <v>0</v>
      </c>
      <c r="V72" s="113"/>
      <c r="W72" s="230"/>
      <c r="X72" s="348">
        <f t="shared" si="21"/>
        <v>0</v>
      </c>
      <c r="Y72" s="113"/>
      <c r="Z72" s="230"/>
      <c r="AA72" s="348">
        <f t="shared" si="22"/>
        <v>0</v>
      </c>
      <c r="AB72" s="113"/>
      <c r="AC72" s="230"/>
      <c r="AD72" s="348">
        <f t="shared" si="23"/>
        <v>0</v>
      </c>
      <c r="AE72" s="113"/>
      <c r="AF72" s="230"/>
      <c r="AG72" s="348">
        <f t="shared" si="24"/>
        <v>0</v>
      </c>
      <c r="AH72" s="113"/>
      <c r="AI72" s="230"/>
      <c r="AJ72" s="348">
        <f t="shared" si="25"/>
        <v>0</v>
      </c>
      <c r="AK72" s="113"/>
      <c r="AL72" s="230"/>
      <c r="AM72" s="352">
        <f t="shared" si="26"/>
        <v>0</v>
      </c>
      <c r="AN72" s="113"/>
      <c r="AO72" s="230"/>
      <c r="AP72" s="348">
        <f t="shared" si="27"/>
        <v>0</v>
      </c>
      <c r="AQ72" s="113"/>
      <c r="AR72" s="79"/>
      <c r="AS72" s="224"/>
      <c r="AT72" s="80"/>
      <c r="AU72" s="225"/>
    </row>
    <row r="73" spans="1:47" ht="14.5">
      <c r="B73" s="119">
        <f>IF(C73="","",COUNTIF($C$16:C73,"&lt;&gt;""")-COUNTBLANK($C$16:C73))</f>
        <v>48</v>
      </c>
      <c r="C73" s="53" t="s">
        <v>285</v>
      </c>
      <c r="D73" s="53" t="s">
        <v>228</v>
      </c>
      <c r="E73" s="109" t="s">
        <v>128</v>
      </c>
      <c r="F73" s="54" t="s">
        <v>114</v>
      </c>
      <c r="H73" s="324">
        <f t="shared" si="15"/>
        <v>1</v>
      </c>
      <c r="I73" s="348">
        <f t="shared" si="16"/>
        <v>0</v>
      </c>
      <c r="J73" s="113"/>
      <c r="K73" s="230"/>
      <c r="L73" s="348">
        <f t="shared" si="17"/>
        <v>0</v>
      </c>
      <c r="M73" s="113"/>
      <c r="N73" s="230"/>
      <c r="O73" s="348">
        <f t="shared" si="18"/>
        <v>0</v>
      </c>
      <c r="P73" s="113"/>
      <c r="Q73" s="230"/>
      <c r="R73" s="348">
        <f t="shared" si="19"/>
        <v>0</v>
      </c>
      <c r="S73" s="113"/>
      <c r="T73" s="230"/>
      <c r="U73" s="348">
        <f t="shared" si="20"/>
        <v>0</v>
      </c>
      <c r="V73" s="113"/>
      <c r="W73" s="230"/>
      <c r="X73" s="348">
        <f t="shared" si="21"/>
        <v>0</v>
      </c>
      <c r="Y73" s="113"/>
      <c r="Z73" s="230"/>
      <c r="AA73" s="348">
        <f t="shared" si="22"/>
        <v>0</v>
      </c>
      <c r="AB73" s="113"/>
      <c r="AC73" s="230"/>
      <c r="AD73" s="348">
        <f t="shared" si="23"/>
        <v>0</v>
      </c>
      <c r="AE73" s="113"/>
      <c r="AF73" s="230"/>
      <c r="AG73" s="348">
        <f t="shared" si="24"/>
        <v>0</v>
      </c>
      <c r="AH73" s="113"/>
      <c r="AI73" s="230"/>
      <c r="AJ73" s="348">
        <f t="shared" si="25"/>
        <v>0</v>
      </c>
      <c r="AK73" s="113"/>
      <c r="AL73" s="230"/>
      <c r="AM73" s="348">
        <f t="shared" si="26"/>
        <v>0</v>
      </c>
      <c r="AN73" s="113"/>
      <c r="AO73" s="230"/>
      <c r="AP73" s="348">
        <f t="shared" si="27"/>
        <v>0</v>
      </c>
      <c r="AQ73" s="113"/>
      <c r="AR73" s="79"/>
      <c r="AS73" s="224"/>
      <c r="AT73" s="80"/>
      <c r="AU73" s="225"/>
    </row>
    <row r="74" spans="1:47" ht="14.5">
      <c r="B74" s="119">
        <f>IF(C74="","",COUNTIF($C$16:C74,"&lt;&gt;""")-COUNTBLANK($C$16:C74))</f>
        <v>49</v>
      </c>
      <c r="C74" s="53" t="s">
        <v>286</v>
      </c>
      <c r="D74" s="53" t="s">
        <v>230</v>
      </c>
      <c r="E74" s="109" t="s">
        <v>128</v>
      </c>
      <c r="F74" s="54" t="s">
        <v>114</v>
      </c>
      <c r="H74" s="324">
        <f t="shared" si="15"/>
        <v>1</v>
      </c>
      <c r="I74" s="348">
        <f t="shared" si="16"/>
        <v>0</v>
      </c>
      <c r="J74" s="113"/>
      <c r="K74" s="230"/>
      <c r="L74" s="348">
        <f t="shared" si="17"/>
        <v>0</v>
      </c>
      <c r="M74" s="113"/>
      <c r="N74" s="230"/>
      <c r="O74" s="348">
        <f t="shared" si="18"/>
        <v>0</v>
      </c>
      <c r="P74" s="113"/>
      <c r="Q74" s="230"/>
      <c r="R74" s="348">
        <f t="shared" si="19"/>
        <v>0</v>
      </c>
      <c r="S74" s="113"/>
      <c r="T74" s="230"/>
      <c r="U74" s="348">
        <f t="shared" si="20"/>
        <v>0</v>
      </c>
      <c r="V74" s="113"/>
      <c r="W74" s="230"/>
      <c r="X74" s="348">
        <f t="shared" si="21"/>
        <v>0</v>
      </c>
      <c r="Y74" s="113"/>
      <c r="Z74" s="230"/>
      <c r="AA74" s="348">
        <f t="shared" si="22"/>
        <v>0</v>
      </c>
      <c r="AB74" s="113"/>
      <c r="AC74" s="230"/>
      <c r="AD74" s="348">
        <f t="shared" si="23"/>
        <v>0</v>
      </c>
      <c r="AE74" s="113"/>
      <c r="AF74" s="230"/>
      <c r="AG74" s="348">
        <f t="shared" si="24"/>
        <v>0</v>
      </c>
      <c r="AH74" s="113"/>
      <c r="AI74" s="230"/>
      <c r="AJ74" s="348">
        <f t="shared" si="25"/>
        <v>0</v>
      </c>
      <c r="AK74" s="113"/>
      <c r="AL74" s="230"/>
      <c r="AM74" s="348">
        <f t="shared" si="26"/>
        <v>0</v>
      </c>
      <c r="AN74" s="113"/>
      <c r="AO74" s="230"/>
      <c r="AP74" s="348">
        <f t="shared" si="27"/>
        <v>0</v>
      </c>
      <c r="AQ74" s="113"/>
      <c r="AR74" s="79"/>
      <c r="AS74" s="224"/>
      <c r="AT74" s="80"/>
      <c r="AU74" s="225"/>
    </row>
    <row r="75" spans="1:47" s="533" customFormat="1" ht="14.5">
      <c r="A75" s="32"/>
      <c r="B75" s="234">
        <f>IF(C75="","",COUNTIF($C$16:C75,"&lt;&gt;""")-COUNTBLANK($C$16:C75))</f>
        <v>50</v>
      </c>
      <c r="C75" s="101" t="s">
        <v>287</v>
      </c>
      <c r="D75" s="101" t="s">
        <v>232</v>
      </c>
      <c r="E75" s="485" t="s">
        <v>128</v>
      </c>
      <c r="F75" s="102" t="s">
        <v>114</v>
      </c>
      <c r="G75" s="233"/>
      <c r="H75" s="442">
        <f t="shared" si="15"/>
        <v>1</v>
      </c>
      <c r="I75" s="348">
        <f>I20+I31+I42+I53+I64</f>
        <v>0</v>
      </c>
      <c r="J75" s="232"/>
      <c r="K75" s="230"/>
      <c r="L75" s="348">
        <f>L20+L31+L42+L53+L64</f>
        <v>0</v>
      </c>
      <c r="M75" s="232"/>
      <c r="N75" s="230"/>
      <c r="O75" s="348">
        <f t="shared" si="18"/>
        <v>0</v>
      </c>
      <c r="P75" s="232"/>
      <c r="Q75" s="230"/>
      <c r="R75" s="348">
        <f t="shared" si="19"/>
        <v>0</v>
      </c>
      <c r="S75" s="232"/>
      <c r="T75" s="230"/>
      <c r="U75" s="348">
        <f t="shared" si="20"/>
        <v>0</v>
      </c>
      <c r="V75" s="232"/>
      <c r="W75" s="230"/>
      <c r="X75" s="348">
        <f t="shared" si="21"/>
        <v>0</v>
      </c>
      <c r="Y75" s="232"/>
      <c r="Z75" s="230"/>
      <c r="AA75" s="348">
        <f>AA20+AA31+AA42+AA53+AA64</f>
        <v>0</v>
      </c>
      <c r="AB75" s="232"/>
      <c r="AC75" s="230"/>
      <c r="AD75" s="348">
        <f t="shared" si="23"/>
        <v>0</v>
      </c>
      <c r="AE75" s="232"/>
      <c r="AF75" s="230"/>
      <c r="AG75" s="348">
        <f t="shared" si="24"/>
        <v>0</v>
      </c>
      <c r="AH75" s="232"/>
      <c r="AI75" s="230"/>
      <c r="AJ75" s="348">
        <f t="shared" si="25"/>
        <v>0</v>
      </c>
      <c r="AK75" s="232"/>
      <c r="AL75" s="230"/>
      <c r="AM75" s="348">
        <f t="shared" si="26"/>
        <v>0</v>
      </c>
      <c r="AN75" s="232"/>
      <c r="AO75" s="230"/>
      <c r="AP75" s="348">
        <f t="shared" si="27"/>
        <v>0</v>
      </c>
      <c r="AQ75" s="232"/>
      <c r="AR75" s="230"/>
      <c r="AS75" s="534"/>
      <c r="AT75" s="511"/>
      <c r="AU75" s="535"/>
    </row>
    <row r="76" spans="1:47" ht="14.5">
      <c r="B76" s="119">
        <f>IF(C76="","",COUNTIF($C$16:C76,"&lt;&gt;""")-COUNTBLANK($C$16:C76))</f>
        <v>51</v>
      </c>
      <c r="C76" s="53" t="s">
        <v>288</v>
      </c>
      <c r="D76" s="53" t="s">
        <v>234</v>
      </c>
      <c r="E76" s="109" t="s">
        <v>128</v>
      </c>
      <c r="F76" s="54" t="s">
        <v>114</v>
      </c>
      <c r="H76" s="324">
        <f t="shared" si="15"/>
        <v>1</v>
      </c>
      <c r="I76" s="348">
        <f t="shared" si="16"/>
        <v>0</v>
      </c>
      <c r="J76" s="113"/>
      <c r="K76" s="349"/>
      <c r="L76" s="350">
        <f t="shared" si="17"/>
        <v>0</v>
      </c>
      <c r="M76" s="113"/>
      <c r="N76" s="349"/>
      <c r="O76" s="350">
        <f t="shared" si="18"/>
        <v>0</v>
      </c>
      <c r="P76" s="113"/>
      <c r="Q76" s="349"/>
      <c r="R76" s="350">
        <f t="shared" si="19"/>
        <v>0</v>
      </c>
      <c r="S76" s="113"/>
      <c r="T76" s="349"/>
      <c r="U76" s="350">
        <f t="shared" si="20"/>
        <v>0</v>
      </c>
      <c r="V76" s="113"/>
      <c r="W76" s="349"/>
      <c r="X76" s="350">
        <f t="shared" si="21"/>
        <v>0</v>
      </c>
      <c r="Y76" s="113"/>
      <c r="Z76" s="349"/>
      <c r="AA76" s="350">
        <f t="shared" si="22"/>
        <v>0</v>
      </c>
      <c r="AB76" s="113"/>
      <c r="AC76" s="349"/>
      <c r="AD76" s="350">
        <f t="shared" si="23"/>
        <v>0</v>
      </c>
      <c r="AE76" s="113"/>
      <c r="AF76" s="349"/>
      <c r="AG76" s="350">
        <f t="shared" si="24"/>
        <v>0</v>
      </c>
      <c r="AH76" s="113"/>
      <c r="AI76" s="349"/>
      <c r="AJ76" s="350">
        <f t="shared" si="25"/>
        <v>0</v>
      </c>
      <c r="AK76" s="113"/>
      <c r="AL76" s="349"/>
      <c r="AM76" s="350">
        <f t="shared" si="26"/>
        <v>0</v>
      </c>
      <c r="AN76" s="113"/>
      <c r="AO76" s="230"/>
      <c r="AP76" s="350">
        <f t="shared" si="27"/>
        <v>0</v>
      </c>
      <c r="AQ76" s="113"/>
      <c r="AR76" s="79"/>
      <c r="AS76" s="224"/>
      <c r="AT76" s="80"/>
      <c r="AU76" s="225"/>
    </row>
    <row r="77" spans="1:47" ht="14.5">
      <c r="B77" s="119">
        <f>IF(C77="","",COUNTIF($C$16:C77,"&lt;&gt;""")-COUNTBLANK($C$16:C77))</f>
        <v>52</v>
      </c>
      <c r="C77" s="53" t="s">
        <v>289</v>
      </c>
      <c r="D77" s="53" t="s">
        <v>236</v>
      </c>
      <c r="E77" s="109" t="s">
        <v>128</v>
      </c>
      <c r="F77" s="54" t="s">
        <v>114</v>
      </c>
      <c r="H77" s="324">
        <f t="shared" si="15"/>
        <v>1</v>
      </c>
      <c r="I77" s="348">
        <f t="shared" si="16"/>
        <v>0</v>
      </c>
      <c r="J77" s="113"/>
      <c r="K77" s="230"/>
      <c r="L77" s="350">
        <f t="shared" si="17"/>
        <v>0</v>
      </c>
      <c r="M77" s="113"/>
      <c r="N77" s="230"/>
      <c r="O77" s="350">
        <f t="shared" si="18"/>
        <v>0</v>
      </c>
      <c r="P77" s="113"/>
      <c r="Q77" s="230"/>
      <c r="R77" s="350">
        <f t="shared" si="19"/>
        <v>0</v>
      </c>
      <c r="S77" s="113"/>
      <c r="T77" s="230"/>
      <c r="U77" s="350">
        <f t="shared" si="20"/>
        <v>0</v>
      </c>
      <c r="V77" s="113"/>
      <c r="W77" s="230"/>
      <c r="X77" s="350">
        <f t="shared" si="21"/>
        <v>0</v>
      </c>
      <c r="Y77" s="113"/>
      <c r="Z77" s="230"/>
      <c r="AA77" s="350">
        <f t="shared" si="22"/>
        <v>0</v>
      </c>
      <c r="AB77" s="113"/>
      <c r="AC77" s="230"/>
      <c r="AD77" s="350">
        <f t="shared" si="23"/>
        <v>0</v>
      </c>
      <c r="AE77" s="113"/>
      <c r="AF77" s="230"/>
      <c r="AG77" s="350">
        <f t="shared" si="24"/>
        <v>0</v>
      </c>
      <c r="AH77" s="113"/>
      <c r="AI77" s="230"/>
      <c r="AJ77" s="350">
        <f t="shared" si="25"/>
        <v>0</v>
      </c>
      <c r="AK77" s="113"/>
      <c r="AL77" s="230"/>
      <c r="AM77" s="350">
        <f t="shared" si="26"/>
        <v>0</v>
      </c>
      <c r="AN77" s="113"/>
      <c r="AO77" s="230"/>
      <c r="AP77" s="350">
        <f t="shared" si="27"/>
        <v>0</v>
      </c>
      <c r="AQ77" s="113"/>
      <c r="AR77" s="79"/>
      <c r="AS77" s="224"/>
      <c r="AT77" s="80"/>
      <c r="AU77" s="225"/>
    </row>
    <row r="78" spans="1:47" ht="14.5">
      <c r="B78" s="119">
        <f>IF(C78="","",COUNTIF($C$16:C78,"&lt;&gt;""")-COUNTBLANK($C$16:C78))</f>
        <v>53</v>
      </c>
      <c r="C78" s="53" t="s">
        <v>290</v>
      </c>
      <c r="D78" s="53" t="s">
        <v>238</v>
      </c>
      <c r="E78" s="109" t="s">
        <v>128</v>
      </c>
      <c r="F78" s="54" t="s">
        <v>114</v>
      </c>
      <c r="H78" s="324">
        <f t="shared" si="15"/>
        <v>1</v>
      </c>
      <c r="I78" s="348">
        <f t="shared" si="16"/>
        <v>0</v>
      </c>
      <c r="J78" s="113"/>
      <c r="K78" s="230"/>
      <c r="L78" s="350">
        <f t="shared" si="17"/>
        <v>0</v>
      </c>
      <c r="M78" s="113"/>
      <c r="N78" s="230"/>
      <c r="O78" s="350">
        <f t="shared" si="18"/>
        <v>0</v>
      </c>
      <c r="P78" s="113"/>
      <c r="Q78" s="230"/>
      <c r="R78" s="350">
        <f t="shared" si="19"/>
        <v>0</v>
      </c>
      <c r="S78" s="113"/>
      <c r="T78" s="230"/>
      <c r="U78" s="350">
        <f t="shared" si="20"/>
        <v>0</v>
      </c>
      <c r="V78" s="113"/>
      <c r="W78" s="230"/>
      <c r="X78" s="350">
        <f t="shared" si="21"/>
        <v>0</v>
      </c>
      <c r="Y78" s="113"/>
      <c r="Z78" s="230"/>
      <c r="AA78" s="350">
        <f t="shared" si="22"/>
        <v>0</v>
      </c>
      <c r="AB78" s="113"/>
      <c r="AC78" s="230"/>
      <c r="AD78" s="350">
        <f t="shared" si="23"/>
        <v>0</v>
      </c>
      <c r="AE78" s="113"/>
      <c r="AF78" s="230"/>
      <c r="AG78" s="350">
        <f t="shared" si="24"/>
        <v>0</v>
      </c>
      <c r="AH78" s="113"/>
      <c r="AI78" s="230"/>
      <c r="AJ78" s="350">
        <f t="shared" si="25"/>
        <v>0</v>
      </c>
      <c r="AK78" s="113"/>
      <c r="AL78" s="230"/>
      <c r="AM78" s="350">
        <f t="shared" si="26"/>
        <v>0</v>
      </c>
      <c r="AN78" s="113"/>
      <c r="AO78" s="230"/>
      <c r="AP78" s="350">
        <f t="shared" si="27"/>
        <v>0</v>
      </c>
      <c r="AQ78" s="113"/>
      <c r="AR78" s="79"/>
      <c r="AS78" s="224"/>
      <c r="AT78" s="80"/>
      <c r="AU78" s="225"/>
    </row>
    <row r="79" spans="1:47" ht="14.5">
      <c r="B79" s="119">
        <f>IF(C79="","",COUNTIF($C$16:C79,"&lt;&gt;""")-COUNTBLANK($C$16:C79))</f>
        <v>54</v>
      </c>
      <c r="C79" s="53" t="s">
        <v>291</v>
      </c>
      <c r="D79" s="53" t="s">
        <v>251</v>
      </c>
      <c r="E79" s="109" t="s">
        <v>128</v>
      </c>
      <c r="F79" s="54" t="s">
        <v>114</v>
      </c>
      <c r="H79" s="324">
        <f t="shared" si="15"/>
        <v>1</v>
      </c>
      <c r="I79" s="348">
        <f t="shared" si="16"/>
        <v>0</v>
      </c>
      <c r="J79" s="113"/>
      <c r="K79" s="230"/>
      <c r="L79" s="350">
        <f t="shared" si="17"/>
        <v>0</v>
      </c>
      <c r="M79" s="113"/>
      <c r="N79" s="230"/>
      <c r="O79" s="350">
        <f t="shared" si="18"/>
        <v>0</v>
      </c>
      <c r="P79" s="113"/>
      <c r="Q79" s="230"/>
      <c r="R79" s="350">
        <f t="shared" si="19"/>
        <v>0</v>
      </c>
      <c r="S79" s="113"/>
      <c r="T79" s="230"/>
      <c r="U79" s="350">
        <f t="shared" si="20"/>
        <v>0</v>
      </c>
      <c r="V79" s="113"/>
      <c r="W79" s="230"/>
      <c r="X79" s="350">
        <f t="shared" si="21"/>
        <v>0</v>
      </c>
      <c r="Y79" s="113"/>
      <c r="Z79" s="230"/>
      <c r="AA79" s="350">
        <f t="shared" si="22"/>
        <v>0</v>
      </c>
      <c r="AB79" s="113"/>
      <c r="AC79" s="230"/>
      <c r="AD79" s="350">
        <f t="shared" si="23"/>
        <v>0</v>
      </c>
      <c r="AE79" s="113"/>
      <c r="AF79" s="230"/>
      <c r="AG79" s="350">
        <f t="shared" si="24"/>
        <v>0</v>
      </c>
      <c r="AH79" s="113"/>
      <c r="AI79" s="230"/>
      <c r="AJ79" s="350">
        <f t="shared" si="25"/>
        <v>0</v>
      </c>
      <c r="AK79" s="113"/>
      <c r="AL79" s="230"/>
      <c r="AM79" s="350">
        <f t="shared" si="26"/>
        <v>0</v>
      </c>
      <c r="AN79" s="113"/>
      <c r="AO79" s="230"/>
      <c r="AP79" s="350">
        <f t="shared" si="27"/>
        <v>0</v>
      </c>
      <c r="AQ79" s="113"/>
      <c r="AR79" s="79"/>
      <c r="AS79" s="224"/>
      <c r="AT79" s="80"/>
      <c r="AU79" s="225"/>
    </row>
    <row r="80" spans="1:47" ht="14.5">
      <c r="B80" s="48"/>
      <c r="C80" s="33"/>
      <c r="D80" s="33"/>
      <c r="E80" s="57"/>
      <c r="F80" s="57"/>
      <c r="H80" s="32"/>
      <c r="I80" s="79"/>
      <c r="J80" s="230"/>
      <c r="K80" s="79"/>
      <c r="L80" s="79"/>
      <c r="M80" s="230"/>
      <c r="N80" s="79"/>
      <c r="O80" s="79"/>
      <c r="P80" s="230"/>
      <c r="Q80" s="79"/>
      <c r="R80" s="79"/>
      <c r="S80" s="230"/>
      <c r="T80" s="79"/>
      <c r="U80" s="79"/>
      <c r="V80" s="230"/>
      <c r="W80" s="79"/>
      <c r="X80" s="79"/>
      <c r="Y80" s="230"/>
      <c r="Z80" s="79"/>
      <c r="AA80" s="79"/>
      <c r="AB80" s="230"/>
      <c r="AC80" s="79"/>
      <c r="AD80" s="79"/>
      <c r="AE80" s="230"/>
      <c r="AF80" s="79"/>
      <c r="AG80" s="79"/>
      <c r="AH80" s="230"/>
      <c r="AI80" s="79"/>
      <c r="AJ80" s="79"/>
      <c r="AK80" s="230"/>
      <c r="AL80" s="79"/>
      <c r="AM80" s="79"/>
      <c r="AN80" s="230"/>
      <c r="AO80" s="230"/>
      <c r="AP80" s="79"/>
      <c r="AQ80" s="230"/>
      <c r="AR80" s="230"/>
      <c r="AS80" s="80"/>
      <c r="AT80" s="80"/>
      <c r="AU80" s="226"/>
    </row>
    <row r="81" spans="1:47" ht="14.5">
      <c r="B81" s="48"/>
      <c r="C81" s="31" t="s">
        <v>110</v>
      </c>
      <c r="D81" s="33"/>
      <c r="E81" s="57"/>
      <c r="F81" s="57"/>
      <c r="H81" s="31"/>
      <c r="I81" s="79"/>
      <c r="J81" s="230"/>
      <c r="K81" s="79"/>
      <c r="L81" s="79"/>
      <c r="M81" s="79"/>
      <c r="N81" s="79"/>
      <c r="O81" s="79"/>
      <c r="P81" s="79"/>
      <c r="Q81" s="79"/>
      <c r="R81" s="79"/>
      <c r="S81" s="79"/>
      <c r="T81" s="79"/>
      <c r="U81" s="79"/>
      <c r="V81" s="79"/>
      <c r="W81" s="79"/>
      <c r="X81" s="79"/>
      <c r="Y81" s="230"/>
      <c r="Z81" s="79"/>
      <c r="AA81" s="79"/>
      <c r="AB81" s="230"/>
      <c r="AC81" s="79"/>
      <c r="AD81" s="79"/>
      <c r="AE81" s="230"/>
      <c r="AF81" s="79"/>
      <c r="AG81" s="79"/>
      <c r="AH81" s="79"/>
      <c r="AI81" s="79"/>
      <c r="AJ81" s="79"/>
      <c r="AK81" s="230"/>
      <c r="AL81" s="79"/>
      <c r="AM81" s="79"/>
      <c r="AN81" s="230"/>
      <c r="AO81" s="230"/>
      <c r="AP81" s="79"/>
      <c r="AQ81" s="230"/>
      <c r="AR81" s="230"/>
      <c r="AS81" s="80"/>
      <c r="AT81" s="80"/>
      <c r="AU81" s="226"/>
    </row>
    <row r="82" spans="1:47" ht="14.5">
      <c r="B82" s="48"/>
      <c r="C82" s="579"/>
      <c r="D82" s="580"/>
      <c r="E82" s="580"/>
      <c r="F82" s="581"/>
      <c r="H82" s="31"/>
      <c r="Y82" s="32"/>
      <c r="AS82" s="33"/>
      <c r="AT82" s="33"/>
      <c r="AU82" s="65"/>
    </row>
    <row r="83" spans="1:47" ht="14.5">
      <c r="B83" s="48"/>
      <c r="C83" s="582"/>
      <c r="D83" s="583"/>
      <c r="E83" s="583"/>
      <c r="F83" s="584"/>
      <c r="H83" s="31"/>
      <c r="AS83" s="33"/>
      <c r="AT83" s="33"/>
      <c r="AU83" s="65"/>
    </row>
    <row r="84" spans="1:47" ht="14.5">
      <c r="B84" s="48"/>
      <c r="C84" s="582"/>
      <c r="D84" s="583"/>
      <c r="E84" s="583"/>
      <c r="F84" s="584"/>
      <c r="H84" s="31"/>
      <c r="AS84" s="33"/>
      <c r="AT84" s="33"/>
      <c r="AU84" s="65"/>
    </row>
    <row r="85" spans="1:47" ht="14.5">
      <c r="B85" s="48"/>
      <c r="C85" s="582"/>
      <c r="D85" s="583"/>
      <c r="E85" s="583"/>
      <c r="F85" s="584"/>
      <c r="H85" s="31"/>
      <c r="AS85" s="33"/>
      <c r="AT85" s="33"/>
      <c r="AU85" s="65"/>
    </row>
    <row r="86" spans="1:47" ht="14.5">
      <c r="B86" s="48"/>
      <c r="C86" s="585"/>
      <c r="D86" s="586"/>
      <c r="E86" s="586"/>
      <c r="F86" s="587"/>
      <c r="H86" s="31"/>
      <c r="AS86" s="33"/>
      <c r="AT86" s="33"/>
      <c r="AU86" s="65"/>
    </row>
    <row r="87" spans="1:47" ht="14.5">
      <c r="B87" s="48"/>
      <c r="H87" s="31"/>
      <c r="AS87" s="33"/>
      <c r="AT87" s="33"/>
      <c r="AU87" s="65"/>
    </row>
    <row r="88" spans="1:47" ht="14.5">
      <c r="B88" s="48"/>
      <c r="D88" s="32"/>
      <c r="E88" s="32"/>
      <c r="F88" s="32"/>
      <c r="H88" s="31"/>
      <c r="AU88" s="63"/>
    </row>
    <row r="89" spans="1:47" ht="14.5">
      <c r="B89" s="198" t="s">
        <v>111</v>
      </c>
      <c r="C89" s="52"/>
      <c r="D89" s="52"/>
      <c r="E89" s="52"/>
      <c r="F89" s="52"/>
      <c r="G89" s="52"/>
      <c r="H89" s="52"/>
      <c r="I89" s="52"/>
      <c r="J89" s="52"/>
      <c r="K89" s="52"/>
      <c r="L89" s="52"/>
      <c r="M89" s="52"/>
      <c r="N89" s="52"/>
      <c r="O89" s="52"/>
      <c r="P89" s="52"/>
      <c r="Q89" s="52"/>
      <c r="R89" s="52"/>
      <c r="S89" s="52"/>
      <c r="T89" s="52"/>
      <c r="U89" s="52"/>
      <c r="V89" s="52"/>
      <c r="W89" s="52"/>
      <c r="X89" s="52"/>
      <c r="Y89" s="52"/>
      <c r="Z89" s="52"/>
      <c r="AA89" s="52"/>
      <c r="AB89" s="52"/>
      <c r="AC89" s="52"/>
      <c r="AD89" s="52"/>
      <c r="AE89" s="52"/>
      <c r="AF89" s="52"/>
      <c r="AG89" s="52"/>
      <c r="AH89" s="52"/>
      <c r="AI89" s="52"/>
      <c r="AJ89" s="52"/>
      <c r="AK89" s="52"/>
      <c r="AL89" s="52"/>
      <c r="AM89" s="52"/>
      <c r="AN89" s="52"/>
      <c r="AO89" s="52"/>
      <c r="AP89" s="52"/>
      <c r="AQ89" s="52"/>
      <c r="AR89" s="52"/>
      <c r="AS89" s="52"/>
      <c r="AT89" s="52"/>
      <c r="AU89" s="64"/>
    </row>
    <row r="90" spans="1:47" ht="14.5" hidden="1">
      <c r="A90"/>
      <c r="B90"/>
      <c r="C90"/>
      <c r="D90"/>
      <c r="E90"/>
      <c r="F90"/>
      <c r="G90"/>
      <c r="H90"/>
      <c r="I90"/>
      <c r="J90"/>
      <c r="K90"/>
      <c r="L90"/>
      <c r="M90"/>
      <c r="N90"/>
      <c r="O90"/>
      <c r="P90"/>
      <c r="Q90"/>
      <c r="R90"/>
      <c r="S90"/>
      <c r="T90"/>
      <c r="U90"/>
      <c r="V90"/>
      <c r="W90"/>
      <c r="X90"/>
      <c r="Y90"/>
      <c r="Z90"/>
      <c r="AA90"/>
      <c r="AB90"/>
      <c r="AC90"/>
      <c r="AD90"/>
      <c r="AE90"/>
      <c r="AF90"/>
      <c r="AG90"/>
      <c r="AH90"/>
      <c r="AI90"/>
      <c r="AJ90"/>
      <c r="AK90"/>
      <c r="AL90"/>
      <c r="AM90"/>
      <c r="AN90"/>
      <c r="AO90"/>
      <c r="AP90"/>
      <c r="AQ90"/>
      <c r="AR90"/>
      <c r="AS90"/>
      <c r="AT90"/>
      <c r="AU90"/>
    </row>
    <row r="91" spans="1:47" ht="0" hidden="1" customHeight="1">
      <c r="A91"/>
      <c r="B91"/>
      <c r="C91"/>
      <c r="D91"/>
      <c r="E91"/>
      <c r="F91"/>
      <c r="G91"/>
      <c r="H91"/>
      <c r="I91"/>
      <c r="J91"/>
      <c r="K91"/>
      <c r="L91"/>
      <c r="M91"/>
      <c r="N91"/>
      <c r="O91"/>
      <c r="P91"/>
      <c r="Q91"/>
      <c r="R91"/>
      <c r="S91"/>
      <c r="T91"/>
      <c r="U91"/>
      <c r="V91"/>
      <c r="W91"/>
      <c r="X91"/>
      <c r="Y91"/>
      <c r="Z91"/>
      <c r="AA91"/>
      <c r="AB91"/>
      <c r="AC91"/>
      <c r="AD91"/>
      <c r="AE91"/>
      <c r="AF91"/>
      <c r="AG91"/>
      <c r="AH91"/>
      <c r="AI91"/>
      <c r="AJ91"/>
      <c r="AK91"/>
      <c r="AL91"/>
      <c r="AM91"/>
      <c r="AN91"/>
      <c r="AO91"/>
      <c r="AP91"/>
      <c r="AQ91"/>
      <c r="AR91"/>
      <c r="AS91"/>
      <c r="AT91"/>
      <c r="AU91"/>
    </row>
    <row r="92" spans="1:47" ht="14.9" hidden="1" customHeight="1">
      <c r="A92"/>
      <c r="B92"/>
      <c r="C92"/>
      <c r="D92"/>
      <c r="E92"/>
      <c r="F92"/>
      <c r="G92"/>
      <c r="H92"/>
      <c r="I92"/>
      <c r="J92"/>
      <c r="K92"/>
      <c r="L92"/>
      <c r="M92"/>
      <c r="N92"/>
      <c r="O92"/>
      <c r="P92"/>
      <c r="Q92"/>
      <c r="R92"/>
      <c r="S92"/>
      <c r="T92"/>
      <c r="U92"/>
      <c r="V92"/>
      <c r="W92"/>
      <c r="X92"/>
      <c r="Y92"/>
      <c r="Z92"/>
      <c r="AA92"/>
      <c r="AB92"/>
      <c r="AC92"/>
      <c r="AD92"/>
      <c r="AE92"/>
      <c r="AF92"/>
      <c r="AG92"/>
      <c r="AH92"/>
      <c r="AI92"/>
      <c r="AJ92"/>
      <c r="AK92"/>
      <c r="AL92"/>
      <c r="AM92"/>
      <c r="AN92"/>
      <c r="AO92"/>
      <c r="AP92"/>
      <c r="AQ92"/>
      <c r="AR92"/>
      <c r="AS92"/>
      <c r="AT92"/>
      <c r="AU92"/>
    </row>
    <row r="93" spans="1:47" ht="15" hidden="1" customHeight="1">
      <c r="A93"/>
      <c r="B93"/>
      <c r="C93"/>
      <c r="D93"/>
      <c r="E93"/>
      <c r="F93"/>
      <c r="G93"/>
      <c r="H93"/>
      <c r="I93"/>
      <c r="J93"/>
      <c r="K93"/>
      <c r="L93"/>
      <c r="M93"/>
      <c r="N93"/>
      <c r="O93"/>
      <c r="P93"/>
      <c r="Q93"/>
      <c r="R93"/>
      <c r="S93"/>
      <c r="T93"/>
      <c r="U93"/>
      <c r="V93"/>
      <c r="W93"/>
      <c r="X93"/>
      <c r="Y93"/>
      <c r="Z93"/>
      <c r="AA93"/>
      <c r="AB93"/>
      <c r="AC93"/>
      <c r="AD93"/>
      <c r="AE93"/>
      <c r="AF93"/>
      <c r="AG93"/>
      <c r="AH93"/>
      <c r="AI93"/>
      <c r="AJ93"/>
      <c r="AK93"/>
      <c r="AL93"/>
      <c r="AM93"/>
      <c r="AN93"/>
      <c r="AO93"/>
      <c r="AP93"/>
      <c r="AQ93"/>
      <c r="AR93"/>
      <c r="AS93"/>
      <c r="AT93"/>
      <c r="AU93"/>
    </row>
    <row r="94" spans="1:47" ht="15" hidden="1" customHeight="1">
      <c r="A94"/>
      <c r="B94"/>
      <c r="C94"/>
      <c r="D94"/>
      <c r="E94"/>
      <c r="F94"/>
      <c r="G94"/>
      <c r="H94"/>
      <c r="I94"/>
      <c r="J94"/>
      <c r="K94"/>
      <c r="L94"/>
      <c r="M94"/>
      <c r="N94"/>
      <c r="O94"/>
      <c r="P94"/>
      <c r="Q94"/>
      <c r="R94"/>
      <c r="S94"/>
      <c r="T94"/>
      <c r="U94"/>
      <c r="V94"/>
      <c r="W94"/>
      <c r="X94"/>
      <c r="Y94"/>
      <c r="Z94"/>
      <c r="AA94"/>
      <c r="AB94"/>
      <c r="AC94"/>
      <c r="AD94"/>
      <c r="AE94"/>
      <c r="AF94"/>
      <c r="AG94"/>
      <c r="AH94"/>
      <c r="AI94"/>
      <c r="AJ94"/>
      <c r="AK94"/>
      <c r="AL94"/>
      <c r="AM94"/>
      <c r="AN94"/>
      <c r="AO94"/>
      <c r="AP94"/>
      <c r="AQ94"/>
      <c r="AR94"/>
      <c r="AS94"/>
      <c r="AT94"/>
      <c r="AU94"/>
    </row>
    <row r="95" spans="1:47" ht="15" hidden="1" customHeight="1">
      <c r="A95"/>
      <c r="B95"/>
      <c r="C95"/>
      <c r="D95"/>
      <c r="E95"/>
      <c r="F95"/>
      <c r="G95"/>
      <c r="H95"/>
      <c r="I95"/>
      <c r="J95"/>
      <c r="K95"/>
      <c r="L95"/>
      <c r="M95"/>
      <c r="N95"/>
      <c r="O95"/>
      <c r="P95"/>
      <c r="Q95"/>
      <c r="R95"/>
      <c r="S95"/>
      <c r="T95"/>
      <c r="U95"/>
      <c r="V95"/>
      <c r="W95"/>
      <c r="X95"/>
      <c r="Y95"/>
      <c r="Z95"/>
      <c r="AA95"/>
      <c r="AB95"/>
      <c r="AC95"/>
      <c r="AD95"/>
      <c r="AE95"/>
      <c r="AF95"/>
      <c r="AG95"/>
      <c r="AH95"/>
      <c r="AI95"/>
      <c r="AJ95"/>
      <c r="AK95"/>
      <c r="AL95"/>
      <c r="AM95"/>
      <c r="AN95"/>
      <c r="AO95"/>
      <c r="AP95"/>
      <c r="AQ95"/>
      <c r="AR95"/>
      <c r="AS95"/>
      <c r="AT95"/>
      <c r="AU95"/>
    </row>
    <row r="96" spans="1:47" ht="15" hidden="1" customHeight="1">
      <c r="A96"/>
      <c r="B96"/>
      <c r="C96"/>
      <c r="D96"/>
      <c r="E96"/>
      <c r="F96"/>
      <c r="G96"/>
      <c r="H96"/>
      <c r="I96"/>
      <c r="J96"/>
      <c r="K96"/>
      <c r="L96"/>
      <c r="M96"/>
      <c r="N96"/>
      <c r="O96"/>
      <c r="P96"/>
      <c r="Q96"/>
      <c r="R96"/>
      <c r="S96"/>
      <c r="T96"/>
      <c r="U96"/>
      <c r="V96"/>
      <c r="W96"/>
      <c r="X96"/>
      <c r="Y96"/>
      <c r="Z96"/>
      <c r="AA96"/>
      <c r="AB96"/>
      <c r="AC96"/>
      <c r="AD96"/>
      <c r="AE96"/>
      <c r="AF96"/>
      <c r="AG96"/>
      <c r="AH96"/>
      <c r="AI96"/>
      <c r="AJ96"/>
      <c r="AK96"/>
      <c r="AL96"/>
      <c r="AM96"/>
      <c r="AN96"/>
      <c r="AO96"/>
      <c r="AP96"/>
      <c r="AQ96"/>
      <c r="AR96"/>
      <c r="AS96"/>
      <c r="AT96"/>
      <c r="AU96"/>
    </row>
    <row r="97" spans="1:47" ht="15" hidden="1" customHeight="1">
      <c r="A97"/>
      <c r="B97"/>
      <c r="C97"/>
      <c r="D97"/>
      <c r="E97"/>
      <c r="F97"/>
      <c r="G97"/>
      <c r="H97"/>
      <c r="I97"/>
      <c r="J97"/>
      <c r="K97"/>
      <c r="L97"/>
      <c r="M97"/>
      <c r="N97"/>
      <c r="O97"/>
      <c r="P97"/>
      <c r="Q97"/>
      <c r="R97"/>
      <c r="S97"/>
      <c r="T97"/>
      <c r="U97"/>
      <c r="V97"/>
      <c r="W97"/>
      <c r="X97"/>
      <c r="Y97"/>
      <c r="Z97"/>
      <c r="AA97"/>
      <c r="AB97"/>
      <c r="AC97"/>
      <c r="AD97"/>
      <c r="AE97"/>
      <c r="AF97"/>
      <c r="AG97"/>
      <c r="AH97"/>
      <c r="AI97"/>
      <c r="AJ97"/>
      <c r="AK97"/>
      <c r="AL97"/>
      <c r="AM97"/>
      <c r="AN97"/>
      <c r="AO97"/>
      <c r="AP97"/>
      <c r="AQ97"/>
      <c r="AR97"/>
      <c r="AS97"/>
      <c r="AT97"/>
      <c r="AU97"/>
    </row>
    <row r="98" spans="1:47" ht="15" hidden="1" customHeight="1">
      <c r="A98"/>
      <c r="B98"/>
      <c r="C98"/>
      <c r="D98"/>
      <c r="E98"/>
      <c r="F98"/>
      <c r="G98"/>
      <c r="H98"/>
      <c r="I98"/>
      <c r="J98"/>
      <c r="K98"/>
      <c r="L98"/>
      <c r="M98"/>
      <c r="N98"/>
      <c r="O98"/>
      <c r="P98"/>
      <c r="Q98"/>
      <c r="R98"/>
      <c r="S98"/>
      <c r="T98"/>
      <c r="U98"/>
      <c r="V98"/>
      <c r="W98"/>
      <c r="X98"/>
      <c r="Y98"/>
      <c r="Z98"/>
      <c r="AA98"/>
      <c r="AB98"/>
      <c r="AC98"/>
      <c r="AD98"/>
      <c r="AE98"/>
      <c r="AF98"/>
      <c r="AG98"/>
      <c r="AH98"/>
      <c r="AI98"/>
      <c r="AJ98"/>
      <c r="AK98"/>
      <c r="AL98"/>
      <c r="AM98"/>
      <c r="AN98"/>
      <c r="AO98"/>
      <c r="AP98"/>
      <c r="AQ98"/>
      <c r="AR98"/>
      <c r="AS98"/>
      <c r="AT98"/>
      <c r="AU98"/>
    </row>
    <row r="99" spans="1:47" ht="15" hidden="1" customHeight="1">
      <c r="A99"/>
      <c r="B99"/>
      <c r="C99"/>
      <c r="D99"/>
      <c r="E99"/>
      <c r="F99"/>
      <c r="G99"/>
      <c r="H99"/>
      <c r="I99"/>
      <c r="J99"/>
      <c r="K99"/>
      <c r="L99"/>
      <c r="M99"/>
      <c r="N99"/>
      <c r="O99"/>
      <c r="P99"/>
      <c r="Q99"/>
      <c r="R99"/>
      <c r="S99"/>
      <c r="T99"/>
      <c r="U99"/>
      <c r="V99"/>
      <c r="W99"/>
      <c r="X99"/>
      <c r="Y99"/>
      <c r="Z99"/>
      <c r="AA99"/>
      <c r="AB99"/>
      <c r="AC99"/>
      <c r="AD99"/>
      <c r="AE99"/>
      <c r="AF99"/>
      <c r="AG99"/>
      <c r="AH99"/>
      <c r="AI99"/>
      <c r="AJ99"/>
      <c r="AK99"/>
      <c r="AL99"/>
      <c r="AM99"/>
      <c r="AN99"/>
      <c r="AO99"/>
      <c r="AP99"/>
      <c r="AQ99"/>
      <c r="AR99"/>
      <c r="AS99"/>
      <c r="AT99"/>
      <c r="AU99"/>
    </row>
    <row r="100" spans="1:47" ht="15" hidden="1" customHeight="1">
      <c r="A100"/>
      <c r="B100"/>
      <c r="C100"/>
      <c r="D100"/>
      <c r="E100"/>
      <c r="F100"/>
      <c r="G100"/>
      <c r="H100"/>
      <c r="I100"/>
      <c r="J100"/>
      <c r="K100"/>
      <c r="L100"/>
      <c r="M100"/>
      <c r="N100"/>
      <c r="O100"/>
      <c r="P100"/>
      <c r="Q100"/>
      <c r="R100"/>
      <c r="S100"/>
      <c r="T100"/>
      <c r="U100"/>
      <c r="V100"/>
      <c r="W100"/>
      <c r="X100"/>
      <c r="Y100"/>
      <c r="Z100"/>
      <c r="AA100"/>
      <c r="AB100"/>
      <c r="AC100"/>
      <c r="AD100"/>
      <c r="AE100"/>
      <c r="AF100"/>
      <c r="AG100"/>
      <c r="AH100"/>
      <c r="AI100"/>
      <c r="AJ100"/>
      <c r="AK100"/>
      <c r="AL100"/>
      <c r="AM100"/>
      <c r="AN100"/>
      <c r="AO100"/>
      <c r="AP100"/>
      <c r="AQ100"/>
      <c r="AR100"/>
      <c r="AS100"/>
      <c r="AT100"/>
      <c r="AU100"/>
    </row>
    <row r="101" spans="1:47" ht="15" hidden="1" customHeight="1">
      <c r="A101"/>
      <c r="B101"/>
      <c r="C101"/>
      <c r="D101"/>
      <c r="E101"/>
      <c r="F101"/>
      <c r="G101"/>
      <c r="H101"/>
      <c r="I101"/>
      <c r="J101"/>
      <c r="K101"/>
      <c r="L101"/>
      <c r="M101"/>
      <c r="N101"/>
      <c r="O101"/>
      <c r="P101"/>
      <c r="Q101"/>
      <c r="R101"/>
      <c r="S101"/>
      <c r="T101"/>
      <c r="U101"/>
      <c r="V101"/>
      <c r="W101"/>
      <c r="X101"/>
      <c r="Y101"/>
      <c r="Z101"/>
      <c r="AA101"/>
      <c r="AB101"/>
      <c r="AC101"/>
      <c r="AD101"/>
      <c r="AE101"/>
      <c r="AF101"/>
      <c r="AG101"/>
      <c r="AH101"/>
      <c r="AI101"/>
      <c r="AJ101"/>
      <c r="AK101"/>
      <c r="AL101"/>
      <c r="AM101"/>
      <c r="AN101"/>
      <c r="AO101"/>
      <c r="AP101"/>
      <c r="AQ101"/>
      <c r="AR101"/>
      <c r="AS101"/>
      <c r="AT101"/>
      <c r="AU101"/>
    </row>
    <row r="102" spans="1:47" ht="15" hidden="1" customHeight="1">
      <c r="A102"/>
      <c r="B102"/>
      <c r="C102"/>
      <c r="D102"/>
      <c r="E102"/>
      <c r="F102"/>
      <c r="G102"/>
      <c r="H102"/>
      <c r="I102"/>
      <c r="J102"/>
      <c r="K102"/>
      <c r="L102"/>
      <c r="M102"/>
      <c r="N102"/>
      <c r="O102"/>
      <c r="P102"/>
      <c r="Q102"/>
      <c r="R102"/>
      <c r="S102"/>
      <c r="T102"/>
      <c r="U102"/>
      <c r="V102"/>
      <c r="W102"/>
      <c r="X102"/>
      <c r="Y102"/>
      <c r="Z102"/>
      <c r="AA102"/>
      <c r="AB102"/>
      <c r="AC102"/>
      <c r="AD102"/>
      <c r="AE102"/>
      <c r="AF102"/>
      <c r="AG102"/>
      <c r="AH102"/>
      <c r="AI102"/>
      <c r="AJ102"/>
      <c r="AK102"/>
      <c r="AL102"/>
      <c r="AM102"/>
      <c r="AN102"/>
      <c r="AO102"/>
      <c r="AP102"/>
      <c r="AQ102"/>
      <c r="AR102"/>
      <c r="AS102"/>
      <c r="AT102"/>
      <c r="AU102"/>
    </row>
    <row r="103" spans="1:47" ht="15" hidden="1" customHeight="1">
      <c r="A103"/>
      <c r="B103"/>
      <c r="C103"/>
      <c r="D103"/>
      <c r="E103"/>
      <c r="F103"/>
      <c r="G103"/>
      <c r="H103"/>
      <c r="I103"/>
      <c r="J103"/>
      <c r="K103"/>
      <c r="L103"/>
      <c r="M103"/>
      <c r="N103"/>
      <c r="O103"/>
      <c r="P103"/>
      <c r="Q103"/>
      <c r="R103"/>
      <c r="S103"/>
      <c r="T103"/>
      <c r="U103"/>
      <c r="V103"/>
      <c r="W103"/>
      <c r="X103"/>
      <c r="Y103"/>
      <c r="Z103"/>
      <c r="AA103"/>
      <c r="AB103"/>
      <c r="AC103"/>
      <c r="AD103"/>
      <c r="AE103"/>
      <c r="AF103"/>
      <c r="AG103"/>
      <c r="AH103"/>
      <c r="AI103"/>
      <c r="AJ103"/>
      <c r="AK103"/>
      <c r="AL103"/>
      <c r="AM103"/>
      <c r="AN103"/>
      <c r="AO103"/>
      <c r="AP103"/>
      <c r="AQ103"/>
      <c r="AR103"/>
      <c r="AS103"/>
      <c r="AT103"/>
      <c r="AU103"/>
    </row>
    <row r="104" spans="1:47" ht="15" hidden="1" customHeight="1">
      <c r="A104"/>
      <c r="B104"/>
      <c r="C104"/>
      <c r="D104"/>
      <c r="E104"/>
      <c r="F104"/>
      <c r="G104"/>
      <c r="H104"/>
      <c r="I104"/>
      <c r="J104"/>
      <c r="K104"/>
      <c r="L104"/>
      <c r="M104"/>
      <c r="N104"/>
      <c r="O104"/>
      <c r="P104"/>
      <c r="Q104"/>
      <c r="R104"/>
      <c r="S104"/>
      <c r="T104"/>
      <c r="U104"/>
      <c r="V104"/>
      <c r="W104"/>
      <c r="X104"/>
      <c r="Y104"/>
      <c r="Z104"/>
      <c r="AA104"/>
      <c r="AB104"/>
      <c r="AC104"/>
      <c r="AD104"/>
      <c r="AE104"/>
      <c r="AF104"/>
      <c r="AG104"/>
      <c r="AH104"/>
      <c r="AI104"/>
      <c r="AJ104"/>
      <c r="AK104"/>
      <c r="AL104"/>
      <c r="AM104"/>
      <c r="AN104"/>
      <c r="AO104"/>
      <c r="AP104"/>
      <c r="AQ104"/>
      <c r="AR104"/>
      <c r="AS104"/>
      <c r="AT104"/>
      <c r="AU104"/>
    </row>
    <row r="105" spans="1:47" ht="15" hidden="1" customHeight="1">
      <c r="A105"/>
      <c r="B105"/>
      <c r="C105"/>
      <c r="D105"/>
      <c r="E105"/>
      <c r="F105"/>
      <c r="G105"/>
      <c r="H105"/>
      <c r="I105"/>
      <c r="J105"/>
      <c r="K105"/>
      <c r="L105"/>
      <c r="M105"/>
      <c r="N105"/>
      <c r="O105"/>
      <c r="P105"/>
      <c r="Q105"/>
      <c r="R105"/>
      <c r="S105"/>
      <c r="T105"/>
      <c r="U105"/>
      <c r="V105"/>
      <c r="W105"/>
      <c r="X105"/>
      <c r="Y105"/>
      <c r="Z105"/>
      <c r="AA105"/>
      <c r="AB105"/>
      <c r="AC105"/>
      <c r="AD105"/>
      <c r="AE105"/>
      <c r="AF105"/>
      <c r="AG105"/>
      <c r="AH105"/>
      <c r="AI105"/>
      <c r="AJ105"/>
      <c r="AK105"/>
      <c r="AL105"/>
      <c r="AM105"/>
      <c r="AN105"/>
      <c r="AO105"/>
      <c r="AP105"/>
      <c r="AQ105"/>
      <c r="AR105"/>
      <c r="AS105"/>
      <c r="AT105"/>
      <c r="AU105"/>
    </row>
    <row r="106" spans="1:47" ht="15" hidden="1" customHeight="1">
      <c r="A106"/>
      <c r="B106"/>
      <c r="C106"/>
      <c r="D106"/>
      <c r="E106"/>
      <c r="F106"/>
      <c r="G106"/>
      <c r="H106"/>
      <c r="I106"/>
      <c r="J106"/>
      <c r="K106"/>
      <c r="L106"/>
      <c r="M106"/>
      <c r="N106"/>
      <c r="O106"/>
      <c r="P106"/>
      <c r="Q106"/>
      <c r="R106"/>
      <c r="S106"/>
      <c r="T106"/>
      <c r="U106"/>
      <c r="V106"/>
      <c r="W106"/>
      <c r="X106"/>
      <c r="Y106"/>
      <c r="Z106"/>
      <c r="AA106"/>
      <c r="AB106"/>
      <c r="AC106"/>
      <c r="AD106"/>
      <c r="AE106"/>
      <c r="AF106"/>
      <c r="AG106"/>
      <c r="AH106"/>
      <c r="AI106"/>
      <c r="AJ106"/>
      <c r="AK106"/>
      <c r="AL106"/>
      <c r="AM106"/>
      <c r="AN106"/>
      <c r="AO106"/>
      <c r="AP106"/>
      <c r="AQ106"/>
      <c r="AR106"/>
      <c r="AS106"/>
      <c r="AT106"/>
      <c r="AU106"/>
    </row>
    <row r="107" spans="1:47" ht="15" hidden="1" customHeight="1">
      <c r="A107"/>
      <c r="B107"/>
      <c r="C107"/>
      <c r="D107"/>
      <c r="E107"/>
      <c r="F107"/>
      <c r="G107"/>
      <c r="H107"/>
      <c r="I107"/>
      <c r="J107"/>
      <c r="K107"/>
      <c r="L107"/>
      <c r="M107"/>
      <c r="N107"/>
      <c r="O107"/>
      <c r="P107"/>
      <c r="Q107"/>
      <c r="R107"/>
      <c r="S107"/>
      <c r="T107"/>
      <c r="U107"/>
      <c r="V107"/>
      <c r="W107"/>
      <c r="X107"/>
      <c r="Y107"/>
      <c r="Z107"/>
      <c r="AA107"/>
      <c r="AB107"/>
      <c r="AC107"/>
      <c r="AD107"/>
      <c r="AE107"/>
      <c r="AF107"/>
      <c r="AG107"/>
      <c r="AH107"/>
      <c r="AI107"/>
      <c r="AJ107"/>
      <c r="AK107"/>
      <c r="AL107"/>
      <c r="AM107"/>
      <c r="AN107"/>
      <c r="AO107"/>
      <c r="AP107"/>
      <c r="AQ107"/>
      <c r="AR107"/>
      <c r="AS107"/>
      <c r="AT107"/>
      <c r="AU107"/>
    </row>
    <row r="108" spans="1:47" ht="15" hidden="1" customHeight="1">
      <c r="A108"/>
      <c r="B108"/>
      <c r="C108"/>
      <c r="D108"/>
      <c r="E108"/>
      <c r="F108"/>
      <c r="G108"/>
      <c r="H108"/>
      <c r="I108"/>
      <c r="J108"/>
      <c r="K108"/>
      <c r="L108"/>
      <c r="M108"/>
      <c r="N108"/>
      <c r="O108"/>
      <c r="P108"/>
      <c r="Q108"/>
      <c r="R108"/>
      <c r="S108"/>
      <c r="T108"/>
      <c r="U108"/>
      <c r="V108"/>
      <c r="W108"/>
      <c r="X108"/>
      <c r="Y108"/>
      <c r="Z108"/>
      <c r="AA108"/>
      <c r="AB108"/>
      <c r="AC108"/>
      <c r="AD108"/>
      <c r="AE108"/>
      <c r="AF108"/>
      <c r="AG108"/>
      <c r="AH108"/>
      <c r="AI108"/>
      <c r="AJ108"/>
      <c r="AK108"/>
      <c r="AL108"/>
      <c r="AM108"/>
      <c r="AN108"/>
      <c r="AO108"/>
      <c r="AP108"/>
      <c r="AQ108"/>
      <c r="AR108"/>
      <c r="AS108"/>
      <c r="AT108"/>
      <c r="AU108"/>
    </row>
    <row r="109" spans="1:47" ht="15" hidden="1" customHeight="1">
      <c r="A109"/>
      <c r="B109"/>
      <c r="C109"/>
      <c r="D109"/>
      <c r="E109"/>
      <c r="F109"/>
      <c r="G109"/>
      <c r="H109"/>
      <c r="I109"/>
      <c r="J109"/>
      <c r="K109"/>
      <c r="L109"/>
      <c r="M109"/>
      <c r="N109"/>
      <c r="O109"/>
      <c r="P109"/>
      <c r="Q109"/>
      <c r="R109"/>
      <c r="S109"/>
      <c r="T109"/>
      <c r="U109"/>
      <c r="V109"/>
      <c r="W109"/>
      <c r="X109"/>
      <c r="Y109"/>
      <c r="Z109"/>
      <c r="AA109"/>
      <c r="AB109"/>
      <c r="AC109"/>
      <c r="AD109"/>
      <c r="AE109"/>
      <c r="AF109"/>
      <c r="AG109"/>
      <c r="AH109"/>
      <c r="AI109"/>
      <c r="AJ109"/>
      <c r="AK109"/>
      <c r="AL109"/>
      <c r="AM109"/>
      <c r="AN109"/>
      <c r="AO109"/>
      <c r="AP109"/>
      <c r="AQ109"/>
      <c r="AR109"/>
      <c r="AS109"/>
      <c r="AT109"/>
      <c r="AU109"/>
    </row>
    <row r="110" spans="1:47" ht="15" hidden="1" customHeight="1">
      <c r="A110"/>
      <c r="B110"/>
      <c r="C110"/>
      <c r="D110"/>
      <c r="E110"/>
      <c r="F110"/>
      <c r="G110"/>
      <c r="H110"/>
      <c r="I110"/>
      <c r="J110"/>
      <c r="K110"/>
      <c r="L110"/>
      <c r="M110"/>
      <c r="N110"/>
      <c r="O110"/>
      <c r="P110"/>
      <c r="Q110"/>
      <c r="R110"/>
      <c r="S110"/>
      <c r="T110"/>
      <c r="U110"/>
      <c r="V110"/>
      <c r="W110"/>
      <c r="X110"/>
      <c r="Y110"/>
      <c r="Z110"/>
      <c r="AA110"/>
      <c r="AB110"/>
      <c r="AC110"/>
      <c r="AD110"/>
      <c r="AE110"/>
      <c r="AF110"/>
      <c r="AG110"/>
      <c r="AH110"/>
      <c r="AI110"/>
      <c r="AJ110"/>
      <c r="AK110"/>
      <c r="AL110"/>
      <c r="AM110"/>
      <c r="AN110"/>
      <c r="AO110"/>
      <c r="AP110"/>
      <c r="AQ110"/>
      <c r="AR110"/>
      <c r="AS110"/>
      <c r="AT110"/>
      <c r="AU110"/>
    </row>
    <row r="111" spans="1:47" ht="15" hidden="1" customHeight="1">
      <c r="A111"/>
      <c r="B111"/>
      <c r="C111"/>
      <c r="D111"/>
      <c r="E111"/>
      <c r="F111"/>
      <c r="G111"/>
      <c r="H111"/>
      <c r="I111"/>
      <c r="J111"/>
      <c r="K111"/>
      <c r="L111"/>
      <c r="M111"/>
      <c r="N111"/>
      <c r="O111"/>
      <c r="P111"/>
      <c r="Q111"/>
      <c r="R111"/>
      <c r="S111"/>
      <c r="T111"/>
      <c r="U111"/>
      <c r="V111"/>
      <c r="W111"/>
      <c r="X111"/>
      <c r="Y111"/>
      <c r="Z111"/>
      <c r="AA111"/>
      <c r="AB111"/>
      <c r="AC111"/>
      <c r="AD111"/>
      <c r="AE111"/>
      <c r="AF111"/>
      <c r="AG111"/>
      <c r="AH111"/>
      <c r="AI111"/>
      <c r="AJ111"/>
      <c r="AK111"/>
      <c r="AL111"/>
      <c r="AM111"/>
      <c r="AN111"/>
      <c r="AO111"/>
      <c r="AP111"/>
      <c r="AQ111"/>
      <c r="AR111"/>
      <c r="AS111"/>
      <c r="AT111"/>
      <c r="AU111"/>
    </row>
    <row r="112" spans="1:47" ht="15" hidden="1" customHeight="1">
      <c r="A112"/>
      <c r="B112"/>
      <c r="C112"/>
      <c r="D112"/>
      <c r="E112"/>
      <c r="F112"/>
      <c r="G112"/>
      <c r="H112"/>
      <c r="I112"/>
      <c r="J112"/>
      <c r="K112"/>
      <c r="L112"/>
      <c r="M112"/>
      <c r="N112"/>
      <c r="O112"/>
      <c r="P112"/>
      <c r="Q112"/>
      <c r="R112"/>
      <c r="S112"/>
      <c r="T112"/>
      <c r="U112"/>
      <c r="V112"/>
      <c r="W112"/>
      <c r="X112"/>
      <c r="Y112"/>
      <c r="Z112"/>
      <c r="AA112"/>
      <c r="AB112"/>
      <c r="AC112"/>
      <c r="AD112"/>
      <c r="AE112"/>
      <c r="AF112"/>
      <c r="AG112"/>
      <c r="AH112"/>
      <c r="AI112"/>
      <c r="AJ112"/>
      <c r="AK112"/>
      <c r="AL112"/>
      <c r="AM112"/>
      <c r="AN112"/>
      <c r="AO112"/>
      <c r="AP112"/>
      <c r="AQ112"/>
      <c r="AR112"/>
      <c r="AS112"/>
      <c r="AT112"/>
      <c r="AU112"/>
    </row>
    <row r="113" spans="1:47" ht="15" hidden="1" customHeight="1">
      <c r="A113"/>
      <c r="B113"/>
      <c r="C113"/>
      <c r="D113"/>
      <c r="E113"/>
      <c r="F113"/>
      <c r="G113"/>
      <c r="H113"/>
      <c r="I113"/>
      <c r="J113"/>
      <c r="K113"/>
      <c r="L113"/>
      <c r="M113"/>
      <c r="N113"/>
      <c r="O113"/>
      <c r="P113"/>
      <c r="Q113"/>
      <c r="R113"/>
      <c r="S113"/>
      <c r="T113"/>
      <c r="U113"/>
      <c r="V113"/>
      <c r="W113"/>
      <c r="X113"/>
      <c r="Y113"/>
      <c r="Z113"/>
      <c r="AA113"/>
      <c r="AB113"/>
      <c r="AC113"/>
      <c r="AD113"/>
      <c r="AE113"/>
      <c r="AF113"/>
      <c r="AG113"/>
      <c r="AH113"/>
      <c r="AI113"/>
      <c r="AJ113"/>
      <c r="AK113"/>
      <c r="AL113"/>
      <c r="AM113"/>
      <c r="AN113"/>
      <c r="AO113"/>
      <c r="AP113"/>
      <c r="AQ113"/>
      <c r="AR113"/>
      <c r="AS113"/>
      <c r="AT113"/>
      <c r="AU113"/>
    </row>
    <row r="114" spans="1:47" ht="15" hidden="1" customHeight="1">
      <c r="A114"/>
      <c r="B114"/>
      <c r="C114"/>
      <c r="D114"/>
      <c r="E114"/>
      <c r="F114"/>
      <c r="G114"/>
      <c r="H114"/>
      <c r="I114"/>
      <c r="J114"/>
      <c r="K114"/>
      <c r="L114"/>
      <c r="M114"/>
      <c r="N114"/>
      <c r="O114"/>
      <c r="P114"/>
      <c r="Q114"/>
      <c r="R114"/>
      <c r="S114"/>
      <c r="T114"/>
      <c r="U114"/>
      <c r="V114"/>
      <c r="W114"/>
      <c r="X114"/>
      <c r="Y114"/>
      <c r="Z114"/>
      <c r="AA114"/>
      <c r="AB114"/>
      <c r="AC114"/>
      <c r="AD114"/>
      <c r="AE114"/>
      <c r="AF114"/>
      <c r="AG114"/>
      <c r="AH114"/>
      <c r="AI114"/>
      <c r="AJ114"/>
      <c r="AK114"/>
      <c r="AL114"/>
      <c r="AM114"/>
      <c r="AN114"/>
      <c r="AO114"/>
      <c r="AP114"/>
      <c r="AQ114"/>
      <c r="AR114"/>
      <c r="AS114"/>
      <c r="AT114"/>
      <c r="AU114"/>
    </row>
    <row r="115" spans="1:47" ht="15" hidden="1" customHeight="1">
      <c r="A115"/>
      <c r="B115"/>
      <c r="C115"/>
      <c r="D115"/>
      <c r="E115"/>
      <c r="F115"/>
      <c r="G115"/>
      <c r="H115"/>
      <c r="I115"/>
      <c r="J115"/>
      <c r="K115"/>
      <c r="L115"/>
      <c r="M115"/>
      <c r="N115"/>
      <c r="O115"/>
      <c r="P115"/>
      <c r="Q115"/>
      <c r="R115"/>
      <c r="S115"/>
      <c r="T115"/>
      <c r="U115"/>
      <c r="V115"/>
      <c r="W115"/>
      <c r="X115"/>
      <c r="Y115"/>
      <c r="Z115"/>
      <c r="AA115"/>
      <c r="AB115"/>
      <c r="AC115"/>
      <c r="AD115"/>
      <c r="AE115"/>
      <c r="AF115"/>
      <c r="AG115"/>
      <c r="AH115"/>
      <c r="AI115"/>
      <c r="AJ115"/>
      <c r="AK115"/>
      <c r="AL115"/>
      <c r="AM115"/>
      <c r="AN115"/>
      <c r="AO115"/>
      <c r="AP115"/>
      <c r="AQ115"/>
      <c r="AR115"/>
      <c r="AS115"/>
      <c r="AT115"/>
      <c r="AU115"/>
    </row>
    <row r="116" spans="1:47" ht="15" hidden="1" customHeight="1">
      <c r="A116"/>
      <c r="B116"/>
      <c r="C116"/>
      <c r="D116"/>
      <c r="E116"/>
      <c r="F116"/>
      <c r="G116"/>
      <c r="H116"/>
      <c r="I116"/>
      <c r="J116"/>
      <c r="K116"/>
      <c r="L116"/>
      <c r="M116"/>
      <c r="N116"/>
      <c r="O116"/>
      <c r="P116"/>
      <c r="Q116"/>
      <c r="R116"/>
      <c r="S116"/>
      <c r="T116"/>
      <c r="U116"/>
      <c r="V116"/>
      <c r="W116"/>
      <c r="X116"/>
      <c r="Y116"/>
      <c r="Z116"/>
      <c r="AA116"/>
      <c r="AB116"/>
      <c r="AC116"/>
      <c r="AD116"/>
      <c r="AE116"/>
      <c r="AF116"/>
      <c r="AG116"/>
      <c r="AH116"/>
      <c r="AI116"/>
      <c r="AJ116"/>
      <c r="AK116"/>
      <c r="AL116"/>
      <c r="AM116"/>
      <c r="AN116"/>
      <c r="AO116"/>
      <c r="AP116"/>
      <c r="AQ116"/>
      <c r="AR116"/>
      <c r="AS116"/>
      <c r="AT116"/>
      <c r="AU116"/>
    </row>
    <row r="117" spans="1:47" ht="15" hidden="1" customHeight="1">
      <c r="A117"/>
      <c r="B117"/>
      <c r="C117"/>
      <c r="D117"/>
      <c r="E117"/>
      <c r="F117"/>
      <c r="G117"/>
      <c r="H117"/>
      <c r="I117"/>
      <c r="J117"/>
      <c r="K117"/>
      <c r="L117"/>
      <c r="M117"/>
      <c r="N117"/>
      <c r="O117"/>
      <c r="P117"/>
      <c r="Q117"/>
      <c r="R117"/>
      <c r="S117"/>
      <c r="T117"/>
      <c r="U117"/>
      <c r="V117"/>
      <c r="W117"/>
      <c r="X117"/>
      <c r="Y117"/>
      <c r="Z117"/>
      <c r="AA117"/>
      <c r="AB117"/>
      <c r="AC117"/>
      <c r="AD117"/>
      <c r="AE117"/>
      <c r="AF117"/>
      <c r="AG117"/>
      <c r="AH117"/>
      <c r="AI117"/>
      <c r="AJ117"/>
      <c r="AK117"/>
      <c r="AL117"/>
      <c r="AM117"/>
      <c r="AN117"/>
      <c r="AO117"/>
      <c r="AP117"/>
      <c r="AQ117"/>
      <c r="AR117"/>
      <c r="AS117"/>
      <c r="AT117"/>
      <c r="AU117"/>
    </row>
    <row r="118" spans="1:47" ht="15" hidden="1" customHeight="1">
      <c r="A118"/>
      <c r="B118"/>
      <c r="C118"/>
      <c r="D118"/>
      <c r="E118"/>
      <c r="F118"/>
      <c r="G118"/>
      <c r="H118"/>
      <c r="I118"/>
      <c r="J118"/>
      <c r="K118"/>
      <c r="L118"/>
      <c r="M118"/>
      <c r="N118"/>
      <c r="O118"/>
      <c r="P118"/>
      <c r="Q118"/>
      <c r="R118"/>
      <c r="S118"/>
      <c r="T118"/>
      <c r="U118"/>
      <c r="V118"/>
      <c r="W118"/>
      <c r="X118"/>
      <c r="Y118"/>
      <c r="Z118"/>
      <c r="AA118"/>
      <c r="AB118"/>
      <c r="AC118"/>
      <c r="AD118"/>
      <c r="AE118"/>
      <c r="AF118"/>
      <c r="AG118"/>
      <c r="AH118"/>
      <c r="AI118"/>
      <c r="AJ118"/>
      <c r="AK118"/>
      <c r="AL118"/>
      <c r="AM118"/>
      <c r="AN118"/>
      <c r="AO118"/>
      <c r="AP118"/>
      <c r="AQ118"/>
      <c r="AR118"/>
      <c r="AS118"/>
      <c r="AT118"/>
      <c r="AU118"/>
    </row>
    <row r="119" spans="1:47" ht="15" hidden="1" customHeight="1">
      <c r="A119"/>
      <c r="B119"/>
      <c r="C119"/>
      <c r="D119"/>
      <c r="E119"/>
      <c r="F119"/>
      <c r="G119"/>
      <c r="H119"/>
      <c r="I119"/>
      <c r="J119"/>
      <c r="K119"/>
      <c r="L119"/>
      <c r="M119"/>
      <c r="N119"/>
      <c r="O119"/>
      <c r="P119"/>
      <c r="Q119"/>
      <c r="R119"/>
      <c r="S119"/>
      <c r="T119"/>
      <c r="U119"/>
      <c r="V119"/>
      <c r="W119"/>
      <c r="X119"/>
      <c r="Y119"/>
      <c r="Z119"/>
      <c r="AA119"/>
      <c r="AB119"/>
      <c r="AC119"/>
      <c r="AD119"/>
      <c r="AE119"/>
      <c r="AF119"/>
      <c r="AG119"/>
      <c r="AH119"/>
      <c r="AI119"/>
      <c r="AJ119"/>
      <c r="AK119"/>
      <c r="AL119"/>
      <c r="AM119"/>
      <c r="AN119"/>
      <c r="AO119"/>
      <c r="AP119"/>
      <c r="AQ119"/>
      <c r="AR119"/>
      <c r="AS119"/>
      <c r="AT119"/>
      <c r="AU119"/>
    </row>
  </sheetData>
  <mergeCells count="30">
    <mergeCell ref="R9:S9"/>
    <mergeCell ref="X9:Y9"/>
    <mergeCell ref="C82:F86"/>
    <mergeCell ref="H10:H12"/>
    <mergeCell ref="AS10:AS12"/>
    <mergeCell ref="I10:J11"/>
    <mergeCell ref="L10:M11"/>
    <mergeCell ref="U10:V11"/>
    <mergeCell ref="X10:Y11"/>
    <mergeCell ref="AA10:AB11"/>
    <mergeCell ref="AD10:AE11"/>
    <mergeCell ref="AG10:AH11"/>
    <mergeCell ref="O10:P11"/>
    <mergeCell ref="R10:S11"/>
    <mergeCell ref="I8:Y8"/>
    <mergeCell ref="AA8:AQ8"/>
    <mergeCell ref="AU10:AU12"/>
    <mergeCell ref="AP10:AQ11"/>
    <mergeCell ref="AJ10:AK11"/>
    <mergeCell ref="AM10:AN11"/>
    <mergeCell ref="I9:J9"/>
    <mergeCell ref="O9:P9"/>
    <mergeCell ref="U9:V9"/>
    <mergeCell ref="L9:M9"/>
    <mergeCell ref="AP9:AQ9"/>
    <mergeCell ref="AA9:AB9"/>
    <mergeCell ref="AD9:AE9"/>
    <mergeCell ref="AG9:AH9"/>
    <mergeCell ref="AJ9:AK9"/>
    <mergeCell ref="AM9:AN9"/>
  </mergeCells>
  <conditionalFormatting sqref="H3">
    <cfRule type="cellIs" dxfId="179" priority="43" stopIfTrue="1" operator="greaterThan">
      <formula>0</formula>
    </cfRule>
    <cfRule type="cellIs" dxfId="178" priority="44" stopIfTrue="1" operator="lessThan">
      <formula>1</formula>
    </cfRule>
  </conditionalFormatting>
  <conditionalFormatting sqref="H17:H24">
    <cfRule type="cellIs" dxfId="177" priority="35" stopIfTrue="1" operator="greaterThan">
      <formula>0</formula>
    </cfRule>
    <cfRule type="cellIs" dxfId="176" priority="36" stopIfTrue="1" operator="lessThan">
      <formula>1</formula>
    </cfRule>
  </conditionalFormatting>
  <conditionalFormatting sqref="H18:H24">
    <cfRule type="cellIs" dxfId="175" priority="33" stopIfTrue="1" operator="greaterThan">
      <formula>0</formula>
    </cfRule>
    <cfRule type="cellIs" dxfId="174" priority="34" stopIfTrue="1" operator="lessThan">
      <formula>1</formula>
    </cfRule>
  </conditionalFormatting>
  <conditionalFormatting sqref="H28:H35">
    <cfRule type="cellIs" dxfId="173" priority="19" stopIfTrue="1" operator="greaterThan">
      <formula>0</formula>
    </cfRule>
    <cfRule type="cellIs" dxfId="172" priority="20" stopIfTrue="1" operator="lessThan">
      <formula>1</formula>
    </cfRule>
  </conditionalFormatting>
  <conditionalFormatting sqref="H39:H46">
    <cfRule type="cellIs" dxfId="171" priority="17" stopIfTrue="1" operator="greaterThan">
      <formula>0</formula>
    </cfRule>
    <cfRule type="cellIs" dxfId="170" priority="18" stopIfTrue="1" operator="lessThan">
      <formula>1</formula>
    </cfRule>
  </conditionalFormatting>
  <conditionalFormatting sqref="H50:H57">
    <cfRule type="cellIs" dxfId="169" priority="15" stopIfTrue="1" operator="greaterThan">
      <formula>0</formula>
    </cfRule>
    <cfRule type="cellIs" dxfId="168" priority="16" stopIfTrue="1" operator="lessThan">
      <formula>1</formula>
    </cfRule>
  </conditionalFormatting>
  <conditionalFormatting sqref="H61:H68">
    <cfRule type="cellIs" dxfId="167" priority="13" stopIfTrue="1" operator="greaterThan">
      <formula>0</formula>
    </cfRule>
    <cfRule type="cellIs" dxfId="166" priority="14" stopIfTrue="1" operator="lessThan">
      <formula>1</formula>
    </cfRule>
  </conditionalFormatting>
  <conditionalFormatting sqref="H72:H79">
    <cfRule type="cellIs" dxfId="165" priority="11" stopIfTrue="1" operator="greaterThan">
      <formula>0</formula>
    </cfRule>
    <cfRule type="cellIs" dxfId="164" priority="12" stopIfTrue="1" operator="lessThan">
      <formula>1</formula>
    </cfRule>
  </conditionalFormatting>
  <conditionalFormatting sqref="H71">
    <cfRule type="cellIs" dxfId="163" priority="9" stopIfTrue="1" operator="greaterThan">
      <formula>0</formula>
    </cfRule>
    <cfRule type="cellIs" dxfId="162" priority="10" stopIfTrue="1" operator="lessThan">
      <formula>1</formula>
    </cfRule>
  </conditionalFormatting>
  <conditionalFormatting sqref="H60">
    <cfRule type="cellIs" dxfId="161" priority="7" stopIfTrue="1" operator="greaterThan">
      <formula>0</formula>
    </cfRule>
    <cfRule type="cellIs" dxfId="160" priority="8" stopIfTrue="1" operator="lessThan">
      <formula>1</formula>
    </cfRule>
  </conditionalFormatting>
  <conditionalFormatting sqref="H49">
    <cfRule type="cellIs" dxfId="159" priority="5" stopIfTrue="1" operator="greaterThan">
      <formula>0</formula>
    </cfRule>
    <cfRule type="cellIs" dxfId="158" priority="6" stopIfTrue="1" operator="lessThan">
      <formula>1</formula>
    </cfRule>
  </conditionalFormatting>
  <conditionalFormatting sqref="H38">
    <cfRule type="cellIs" dxfId="157" priority="3" stopIfTrue="1" operator="greaterThan">
      <formula>0</formula>
    </cfRule>
    <cfRule type="cellIs" dxfId="156" priority="4" stopIfTrue="1" operator="lessThan">
      <formula>1</formula>
    </cfRule>
  </conditionalFormatting>
  <conditionalFormatting sqref="H16">
    <cfRule type="cellIs" dxfId="155" priority="1" stopIfTrue="1" operator="greaterThan">
      <formula>0</formula>
    </cfRule>
    <cfRule type="cellIs" dxfId="154" priority="2" stopIfTrue="1" operator="lessThan">
      <formula>1</formula>
    </cfRule>
  </conditionalFormatting>
  <dataValidations disablePrompts="1" count="1">
    <dataValidation type="list" allowBlank="1" showInputMessage="1" showErrorMessage="1" sqref="M60:M68 P60:P68 S60:S68 V60:V68 AB60:AB68 AE60:AE68 AH60:AH68 AK60:AK68 AN60:AN68 AK49:AK57 AH49:AH57 AE49:AE57 AB49:AB57 V49:V57 S49:S57 P49:P57 M49:M57 J49:J57 J60:J68 M38:M46 P38:P46 S38:S46 V38:V46 AB38:AB46 AE38:AE46 AH38:AH46 AK38:AK46 AN38:AN46 AN49:AN57 AK28:AK35 AH28:AH35 AE28:AE35 AB28:AB35 V28:V35 S28:S35 P28:P35 M28:M35 J28:J35 J38:J46 J16:J24 M16:M24 P16:P24 S16:S24 V16:V24 AB16:AB24 AE16:AE24 AH16:AH24 AK16:AK24 AN16:AN24 AN28:AN35 AQ16:AQ24 AQ28:AQ35 AQ38:AQ46 AQ49:AQ57 AQ60:AQ68 AQ71:AQ79 AN71:AN79 AK71:AK79 AH71:AH79 AE71:AE79 AB71:AB79 Y71:Y79 Y60:Y68 Y49:Y57 Y38:Y46 Y28:Y35 Y16:Y24 V71:V79 M71:M79 P71:P79 S71:S79 J71:J79" xr:uid="{40F14639-9A03-40B3-B068-A5C805A558CA}">
      <formula1>Confidence_grade</formula1>
    </dataValidation>
  </dataValidations>
  <pageMargins left="0.23622047244094491" right="0.23622047244094491" top="0.74803149606299213" bottom="0.74803149606299213" header="0.31496062992125984" footer="0.31496062992125984"/>
  <pageSetup paperSize="9" scale="33" fitToHeight="0" orientation="landscape" r:id="rId1"/>
  <headerFooter>
    <oddHeader>&amp;LDepartment of Internal Affairs - Three Waters Reform Programme - Request for Information Template Workbook I</oddHeader>
    <oddFooter>&amp;LPage &amp;P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47E881-FF8D-482A-B6B8-B282D23A7110}">
  <sheetPr>
    <tabColor rgb="FF55EBF7"/>
    <pageSetUpPr fitToPage="1"/>
  </sheetPr>
  <dimension ref="A1:XET81"/>
  <sheetViews>
    <sheetView showGridLines="0" zoomScale="80" zoomScaleNormal="80" workbookViewId="0">
      <pane xSplit="8" ySplit="12" topLeftCell="I13" activePane="bottomRight" state="frozen"/>
      <selection activeCell="F20" sqref="F20"/>
      <selection pane="topRight" activeCell="F20" sqref="F20"/>
      <selection pane="bottomLeft" activeCell="F20" sqref="F20"/>
      <selection pane="bottomRight" activeCell="F20" sqref="F20"/>
    </sheetView>
  </sheetViews>
  <sheetFormatPr defaultColWidth="0" defaultRowHeight="0" customHeight="1" zeroHeight="1"/>
  <cols>
    <col min="1" max="1" width="2.453125" style="31" customWidth="1"/>
    <col min="2" max="2" width="6.453125" style="31" customWidth="1"/>
    <col min="3" max="3" width="18.54296875" style="31" customWidth="1"/>
    <col min="4" max="4" width="61.453125" style="31" bestFit="1" customWidth="1"/>
    <col min="5" max="5" width="9.453125" style="31" customWidth="1"/>
    <col min="6" max="6" width="8.54296875" style="31" customWidth="1"/>
    <col min="7" max="7" width="8.54296875" style="33" customWidth="1"/>
    <col min="8" max="8" width="18" style="66" bestFit="1" customWidth="1"/>
    <col min="9" max="9" width="13.54296875" style="31" customWidth="1"/>
    <col min="10" max="11" width="5.54296875" style="31" customWidth="1"/>
    <col min="12" max="12" width="13.54296875" style="31" customWidth="1"/>
    <col min="13" max="14" width="5.54296875" style="31" customWidth="1"/>
    <col min="15" max="15" width="13.54296875" style="31" customWidth="1"/>
    <col min="16" max="17" width="5.54296875" style="31" customWidth="1"/>
    <col min="18" max="21" width="16.54296875" style="31" customWidth="1"/>
    <col min="22" max="22" width="16.54296875" style="33" customWidth="1"/>
    <col min="23" max="23" width="16.54296875" style="104" customWidth="1"/>
    <col min="24" max="26" width="16.54296875" style="31" customWidth="1"/>
    <col min="27" max="27" width="16.54296875" style="32" customWidth="1"/>
    <col min="28" max="30" width="5.54296875" style="31" customWidth="1"/>
    <col min="31" max="31" width="15.453125" style="31" customWidth="1"/>
    <col min="32" max="32" width="5.54296875" style="31" customWidth="1"/>
    <col min="33" max="33" width="49.453125" style="31" customWidth="1"/>
    <col min="34" max="34" width="9.453125" hidden="1"/>
    <col min="35" max="36" width="5.54296875" hidden="1"/>
    <col min="37" max="16363" width="9.453125" hidden="1"/>
    <col min="16375" max="16384" width="9.453125" hidden="1"/>
  </cols>
  <sheetData>
    <row r="1" spans="1:33" ht="28.4" customHeight="1">
      <c r="B1" s="35" t="str">
        <f>'Key information'!$B$6</f>
        <v>Three Waters Reform Programme: Request for Information Workbook I</v>
      </c>
      <c r="C1" s="36"/>
      <c r="D1" s="36"/>
      <c r="E1" s="186"/>
      <c r="F1" s="186"/>
      <c r="G1" s="186"/>
      <c r="H1" s="67"/>
      <c r="I1" s="186"/>
      <c r="J1" s="186"/>
      <c r="K1" s="186"/>
      <c r="L1" s="186"/>
      <c r="M1" s="186"/>
      <c r="N1" s="186"/>
      <c r="O1" s="186"/>
      <c r="P1" s="186"/>
      <c r="Q1" s="186"/>
      <c r="R1" s="186"/>
      <c r="S1" s="186"/>
      <c r="T1" s="186"/>
      <c r="U1" s="186"/>
      <c r="V1" s="186"/>
      <c r="W1" s="186"/>
      <c r="X1" s="186"/>
      <c r="Y1" s="186"/>
      <c r="Z1" s="186"/>
      <c r="AA1" s="536"/>
      <c r="AB1" s="186"/>
      <c r="AC1" s="186"/>
      <c r="AD1" s="186"/>
      <c r="AE1" s="186"/>
      <c r="AF1" s="186"/>
      <c r="AG1" s="187"/>
    </row>
    <row r="2" spans="1:33" ht="20">
      <c r="B2" s="37"/>
      <c r="C2" s="163"/>
      <c r="D2" s="116"/>
      <c r="E2" s="61"/>
      <c r="F2" s="61"/>
      <c r="G2" s="61"/>
      <c r="H2" s="61"/>
      <c r="I2" s="61"/>
      <c r="J2" s="61"/>
      <c r="K2" s="61"/>
      <c r="L2" s="61"/>
      <c r="M2" s="61"/>
      <c r="N2" s="61"/>
      <c r="O2" s="61"/>
      <c r="P2" s="61"/>
      <c r="Q2" s="61"/>
      <c r="R2" s="61"/>
      <c r="S2" s="61"/>
      <c r="T2" s="61"/>
      <c r="U2" s="61"/>
      <c r="V2" s="61"/>
      <c r="W2" s="61"/>
      <c r="X2" s="61"/>
      <c r="Y2" s="61"/>
      <c r="Z2" s="61"/>
      <c r="AB2" s="61"/>
      <c r="AC2" s="61"/>
      <c r="AD2" s="61"/>
      <c r="AE2" s="61"/>
      <c r="AF2" s="61"/>
      <c r="AG2" s="430"/>
    </row>
    <row r="3" spans="1:33" ht="20">
      <c r="A3" s="39"/>
      <c r="B3" s="320" t="s">
        <v>495</v>
      </c>
      <c r="C3" s="165"/>
      <c r="D3" s="321">
        <f>'Key information'!$E$8</f>
        <v>0</v>
      </c>
      <c r="E3" s="166"/>
      <c r="F3" s="118"/>
      <c r="G3" s="188" t="s">
        <v>100</v>
      </c>
      <c r="H3" s="68">
        <f>SUM(H16:H40)</f>
        <v>21</v>
      </c>
      <c r="I3" s="118"/>
      <c r="J3" s="118"/>
      <c r="K3" s="118"/>
      <c r="L3" s="118"/>
      <c r="M3" s="118"/>
      <c r="N3" s="118"/>
      <c r="O3" s="118"/>
      <c r="P3" s="189"/>
      <c r="Q3" s="118"/>
      <c r="R3" s="118"/>
      <c r="S3" s="118"/>
      <c r="T3" s="118"/>
      <c r="U3" s="189"/>
      <c r="V3" s="61"/>
      <c r="W3" s="73"/>
      <c r="X3" s="166"/>
      <c r="Y3" s="60"/>
      <c r="Z3" s="60"/>
      <c r="AA3" s="233"/>
      <c r="AB3" s="60"/>
      <c r="AC3" s="60"/>
      <c r="AD3" s="60"/>
      <c r="AE3" s="60"/>
      <c r="AF3" s="60"/>
      <c r="AG3" s="169"/>
    </row>
    <row r="4" spans="1:33" ht="14.5">
      <c r="B4" s="448" t="s">
        <v>507</v>
      </c>
      <c r="C4" s="190"/>
      <c r="D4" s="191"/>
      <c r="E4" s="192"/>
      <c r="F4" s="192"/>
      <c r="G4" s="192"/>
      <c r="H4" s="192"/>
      <c r="I4" s="192"/>
      <c r="J4" s="192"/>
      <c r="K4" s="192"/>
      <c r="L4" s="192"/>
      <c r="M4" s="192"/>
      <c r="N4" s="192"/>
      <c r="O4" s="192"/>
      <c r="P4" s="43"/>
      <c r="Q4" s="192"/>
      <c r="R4" s="192"/>
      <c r="S4" s="192"/>
      <c r="T4" s="192"/>
      <c r="U4" s="43"/>
      <c r="V4" s="43"/>
      <c r="W4" s="193"/>
      <c r="X4" s="42"/>
      <c r="Y4" s="42"/>
      <c r="Z4" s="42"/>
      <c r="AA4" s="537"/>
      <c r="AB4" s="42"/>
      <c r="AC4" s="42"/>
      <c r="AD4" s="42"/>
      <c r="AE4" s="42"/>
      <c r="AF4" s="42"/>
      <c r="AG4" s="168"/>
    </row>
    <row r="5" spans="1:33" ht="14.5">
      <c r="C5" s="32"/>
      <c r="H5" s="71"/>
      <c r="W5" s="376"/>
      <c r="X5" s="33"/>
      <c r="Y5" s="33"/>
      <c r="Z5" s="33"/>
      <c r="AA5" s="233"/>
      <c r="AB5" s="33"/>
      <c r="AC5" s="33"/>
      <c r="AD5" s="33"/>
      <c r="AE5" s="33"/>
      <c r="AF5" s="33"/>
      <c r="AG5" s="33"/>
    </row>
    <row r="6" spans="1:33" ht="15" thickBot="1">
      <c r="B6" s="44"/>
      <c r="C6" s="45"/>
      <c r="D6" s="46"/>
      <c r="E6" s="46"/>
      <c r="F6" s="46"/>
      <c r="G6" s="46"/>
      <c r="H6" s="69"/>
      <c r="I6" s="46"/>
      <c r="J6" s="46"/>
      <c r="K6" s="46"/>
      <c r="L6" s="46"/>
      <c r="M6" s="46"/>
      <c r="N6" s="46"/>
      <c r="O6" s="46"/>
      <c r="P6" s="46"/>
      <c r="Q6" s="46"/>
      <c r="R6" s="46"/>
      <c r="S6" s="46"/>
      <c r="T6" s="46"/>
      <c r="U6" s="46"/>
      <c r="V6" s="47"/>
      <c r="W6" s="105"/>
      <c r="X6" s="46"/>
      <c r="Y6" s="47"/>
      <c r="Z6" s="47"/>
      <c r="AA6" s="545"/>
      <c r="AB6" s="47"/>
      <c r="AC6" s="47"/>
      <c r="AD6" s="47"/>
      <c r="AE6" s="47"/>
      <c r="AF6" s="47"/>
      <c r="AG6" s="209"/>
    </row>
    <row r="7" spans="1:33" ht="14.5">
      <c r="B7" s="48"/>
      <c r="C7" s="86" t="s">
        <v>722</v>
      </c>
      <c r="D7" s="87"/>
      <c r="E7" s="61"/>
      <c r="F7" s="61"/>
      <c r="G7" s="60"/>
      <c r="H7" s="70"/>
      <c r="I7" s="61"/>
      <c r="J7" s="61"/>
      <c r="K7" s="61"/>
      <c r="L7" s="61"/>
      <c r="M7" s="61"/>
      <c r="N7" s="61"/>
      <c r="O7" s="61"/>
      <c r="P7" s="61"/>
      <c r="Q7" s="61"/>
      <c r="R7" s="61"/>
      <c r="S7" s="61"/>
      <c r="T7" s="61"/>
      <c r="U7" s="61"/>
      <c r="V7" s="60"/>
      <c r="W7" s="124"/>
      <c r="X7" s="61"/>
      <c r="Y7" s="60"/>
      <c r="Z7" s="60"/>
      <c r="AA7" s="233"/>
      <c r="AB7" s="60"/>
      <c r="AC7" s="60"/>
      <c r="AD7" s="60"/>
      <c r="AE7" s="60"/>
      <c r="AF7" s="60"/>
      <c r="AG7" s="169"/>
    </row>
    <row r="8" spans="1:33" ht="15" thickBot="1">
      <c r="B8" s="48"/>
      <c r="C8" s="462" t="s">
        <v>723</v>
      </c>
      <c r="D8" s="89"/>
      <c r="E8" s="61"/>
      <c r="F8" s="61"/>
      <c r="G8" s="60"/>
      <c r="H8" s="70"/>
      <c r="I8" s="61"/>
      <c r="J8" s="61"/>
      <c r="K8" s="61"/>
      <c r="L8" s="61"/>
      <c r="M8" s="61"/>
      <c r="N8" s="61"/>
      <c r="O8" s="61"/>
      <c r="P8" s="61"/>
      <c r="Q8" s="61"/>
      <c r="R8" s="61"/>
      <c r="S8" s="61"/>
      <c r="T8" s="61"/>
      <c r="U8" s="61"/>
      <c r="V8" s="60"/>
      <c r="W8" s="124"/>
      <c r="X8" s="61"/>
      <c r="Y8" s="60"/>
      <c r="Z8" s="60"/>
      <c r="AA8" s="233"/>
      <c r="AB8" s="60"/>
      <c r="AC8" s="60"/>
      <c r="AD8" s="60"/>
      <c r="AE8" s="60"/>
      <c r="AF8" s="60"/>
      <c r="AG8" s="169"/>
    </row>
    <row r="9" spans="1:33" ht="17.5" thickBot="1">
      <c r="B9" s="48"/>
      <c r="C9" s="61"/>
      <c r="D9" s="61"/>
      <c r="E9" s="61"/>
      <c r="F9" s="61"/>
      <c r="G9" s="60"/>
      <c r="H9" s="70"/>
      <c r="I9" s="61"/>
      <c r="J9" s="61"/>
      <c r="K9" s="61"/>
      <c r="L9" s="61"/>
      <c r="M9" s="61"/>
      <c r="N9" s="61"/>
      <c r="O9" s="61"/>
      <c r="P9" s="61"/>
      <c r="Q9" s="61"/>
      <c r="R9" s="61"/>
      <c r="S9" s="61"/>
      <c r="T9" s="61"/>
      <c r="U9" s="61"/>
      <c r="V9" s="60"/>
      <c r="W9" s="124"/>
      <c r="X9" s="61"/>
      <c r="Y9" s="60"/>
      <c r="Z9" s="60"/>
      <c r="AA9" s="233"/>
      <c r="AB9" s="60"/>
      <c r="AC9" s="334" t="s">
        <v>836</v>
      </c>
      <c r="AD9" s="60"/>
      <c r="AE9" s="60"/>
      <c r="AF9" s="60"/>
      <c r="AG9" s="169"/>
    </row>
    <row r="10" spans="1:33" ht="21" customHeight="1">
      <c r="B10" s="48"/>
      <c r="C10" s="86" t="s">
        <v>101</v>
      </c>
      <c r="D10" s="95" t="s">
        <v>32</v>
      </c>
      <c r="E10" s="95" t="s">
        <v>102</v>
      </c>
      <c r="F10" s="91" t="s">
        <v>103</v>
      </c>
      <c r="H10" s="602" t="s">
        <v>104</v>
      </c>
      <c r="I10" s="605">
        <v>43646</v>
      </c>
      <c r="J10" s="606"/>
      <c r="L10" s="605">
        <v>44012</v>
      </c>
      <c r="M10" s="606"/>
      <c r="O10" s="594" t="s">
        <v>8</v>
      </c>
      <c r="P10" s="595"/>
      <c r="R10" s="567" t="s">
        <v>132</v>
      </c>
      <c r="S10" s="567" t="s">
        <v>118</v>
      </c>
      <c r="T10" s="567" t="s">
        <v>119</v>
      </c>
      <c r="U10" s="567" t="s">
        <v>120</v>
      </c>
      <c r="V10" s="567" t="s">
        <v>121</v>
      </c>
      <c r="W10" s="567" t="s">
        <v>122</v>
      </c>
      <c r="X10" s="567" t="s">
        <v>123</v>
      </c>
      <c r="Y10" s="567" t="s">
        <v>124</v>
      </c>
      <c r="Z10" s="567" t="s">
        <v>125</v>
      </c>
      <c r="AA10" s="567" t="s">
        <v>835</v>
      </c>
      <c r="AB10" s="33"/>
      <c r="AC10" s="576" t="s">
        <v>112</v>
      </c>
      <c r="AD10" s="33"/>
      <c r="AE10" s="570" t="s">
        <v>105</v>
      </c>
      <c r="AF10" s="49"/>
      <c r="AG10" s="573" t="s">
        <v>106</v>
      </c>
    </row>
    <row r="11" spans="1:33" ht="14.5">
      <c r="B11" s="48"/>
      <c r="C11" s="126" t="s">
        <v>107</v>
      </c>
      <c r="D11" s="94"/>
      <c r="E11" s="94"/>
      <c r="F11" s="92" t="s">
        <v>108</v>
      </c>
      <c r="H11" s="603"/>
      <c r="I11" s="607"/>
      <c r="J11" s="608"/>
      <c r="L11" s="607"/>
      <c r="M11" s="608"/>
      <c r="O11" s="596"/>
      <c r="P11" s="597"/>
      <c r="R11" s="568"/>
      <c r="S11" s="568"/>
      <c r="T11" s="568"/>
      <c r="U11" s="568"/>
      <c r="V11" s="568"/>
      <c r="W11" s="568"/>
      <c r="X11" s="568"/>
      <c r="Y11" s="568"/>
      <c r="Z11" s="568"/>
      <c r="AA11" s="568"/>
      <c r="AB11" s="33"/>
      <c r="AC11" s="577"/>
      <c r="AD11" s="33"/>
      <c r="AE11" s="571"/>
      <c r="AF11" s="49"/>
      <c r="AG11" s="574"/>
    </row>
    <row r="12" spans="1:33" ht="15" thickBot="1">
      <c r="B12" s="48"/>
      <c r="C12" s="88"/>
      <c r="D12" s="96"/>
      <c r="E12" s="96"/>
      <c r="F12" s="93"/>
      <c r="H12" s="604"/>
      <c r="I12" s="98"/>
      <c r="J12" s="375" t="s">
        <v>112</v>
      </c>
      <c r="L12" s="98"/>
      <c r="M12" s="375" t="s">
        <v>112</v>
      </c>
      <c r="O12" s="98"/>
      <c r="P12" s="375" t="s">
        <v>112</v>
      </c>
      <c r="R12" s="569"/>
      <c r="S12" s="569"/>
      <c r="T12" s="569"/>
      <c r="U12" s="569"/>
      <c r="V12" s="569"/>
      <c r="W12" s="569"/>
      <c r="X12" s="569"/>
      <c r="Y12" s="569"/>
      <c r="Z12" s="569"/>
      <c r="AA12" s="569"/>
      <c r="AB12" s="33"/>
      <c r="AC12" s="578"/>
      <c r="AD12" s="33"/>
      <c r="AE12" s="572"/>
      <c r="AF12" s="50"/>
      <c r="AG12" s="575"/>
    </row>
    <row r="13" spans="1:33" ht="15" customHeight="1">
      <c r="B13" s="48"/>
      <c r="C13" s="61"/>
      <c r="D13" s="61"/>
      <c r="E13" s="61"/>
      <c r="F13" s="61"/>
      <c r="G13" s="60"/>
      <c r="H13" s="70"/>
      <c r="I13" s="61"/>
      <c r="J13" s="61"/>
      <c r="K13" s="61"/>
      <c r="L13" s="61"/>
      <c r="M13" s="61"/>
      <c r="N13" s="61"/>
      <c r="O13" s="61"/>
      <c r="P13" s="61"/>
      <c r="Q13" s="61"/>
      <c r="R13" s="61"/>
      <c r="S13" s="61"/>
      <c r="T13" s="61"/>
      <c r="U13" s="61"/>
      <c r="V13" s="60"/>
      <c r="W13" s="124"/>
      <c r="X13" s="61"/>
      <c r="Y13" s="60"/>
      <c r="Z13" s="60"/>
      <c r="AA13" s="233"/>
      <c r="AB13" s="60"/>
      <c r="AC13" s="60"/>
      <c r="AD13" s="60"/>
      <c r="AE13" s="61"/>
      <c r="AF13" s="61"/>
      <c r="AG13" s="117"/>
    </row>
    <row r="14" spans="1:33" ht="14.5">
      <c r="B14" s="48"/>
      <c r="C14" s="61"/>
      <c r="D14" s="61"/>
      <c r="E14" s="61"/>
      <c r="F14" s="61"/>
      <c r="G14" s="61"/>
      <c r="H14" s="70"/>
      <c r="I14" s="61"/>
      <c r="J14" s="61"/>
      <c r="K14" s="61"/>
      <c r="L14" s="61"/>
      <c r="M14" s="61"/>
      <c r="N14" s="61"/>
      <c r="O14" s="61"/>
      <c r="P14" s="61"/>
      <c r="Q14" s="61"/>
      <c r="R14" s="61"/>
      <c r="S14" s="61"/>
      <c r="T14" s="61"/>
      <c r="U14" s="61"/>
      <c r="V14" s="60"/>
      <c r="W14" s="124"/>
      <c r="X14" s="61"/>
      <c r="Y14" s="60"/>
      <c r="Z14" s="60"/>
      <c r="AA14" s="233"/>
      <c r="AB14" s="60"/>
      <c r="AC14" s="60"/>
      <c r="AD14" s="60"/>
      <c r="AE14" s="61"/>
      <c r="AF14" s="61"/>
      <c r="AG14" s="117"/>
    </row>
    <row r="15" spans="1:33" ht="16">
      <c r="B15" s="48"/>
      <c r="C15" s="53"/>
      <c r="D15" s="55" t="s">
        <v>703</v>
      </c>
      <c r="E15" s="55"/>
      <c r="F15" s="53"/>
      <c r="G15" s="61"/>
      <c r="I15" s="60"/>
      <c r="J15" s="60"/>
      <c r="K15" s="60"/>
      <c r="L15" s="60"/>
      <c r="M15" s="60"/>
      <c r="N15" s="60"/>
      <c r="O15" s="60"/>
      <c r="P15" s="61"/>
      <c r="Q15" s="60"/>
      <c r="R15" s="60"/>
      <c r="S15" s="60"/>
      <c r="T15" s="60"/>
      <c r="U15" s="60"/>
      <c r="V15" s="60"/>
      <c r="W15" s="60"/>
      <c r="X15" s="60"/>
      <c r="Y15" s="60"/>
      <c r="Z15" s="90"/>
      <c r="AA15" s="539"/>
      <c r="AB15" s="33"/>
      <c r="AC15" s="61"/>
      <c r="AD15" s="60"/>
      <c r="AE15" s="60"/>
      <c r="AF15" s="60"/>
      <c r="AG15" s="169"/>
    </row>
    <row r="16" spans="1:33" ht="14.5">
      <c r="B16" s="119">
        <f>IF(C16="","",COUNTIF($C16:C$16,"&lt;&gt;""")-COUNTBLANK($C16:C$16))</f>
        <v>1</v>
      </c>
      <c r="C16" s="53" t="s">
        <v>292</v>
      </c>
      <c r="D16" s="53" t="s">
        <v>293</v>
      </c>
      <c r="E16" s="109" t="s">
        <v>128</v>
      </c>
      <c r="F16" s="54" t="s">
        <v>109</v>
      </c>
      <c r="G16" s="61"/>
      <c r="H16" s="112">
        <f>IF(AND(I16&lt;&gt;"",J16&lt;&gt;"",L16&lt;&gt;"",M16&lt;&gt;"",O16&lt;&gt;"",P16&lt;&gt;"",AG16&lt;&gt;"",R16&lt;&gt;"",S16&lt;&gt;"",T16&lt;&gt;"",U16&lt;&gt;"",V16&lt;&gt;"",W16&lt;&gt;"",X16&lt;&gt;"",Y16&lt;&gt;"",Z16&lt;&gt;"",AA16&lt;&gt;"",AC16&lt;&gt;""),0,1)</f>
        <v>1</v>
      </c>
      <c r="I16" s="74"/>
      <c r="J16" s="113"/>
      <c r="K16" s="171"/>
      <c r="L16" s="74"/>
      <c r="M16" s="113"/>
      <c r="N16" s="171"/>
      <c r="O16" s="74"/>
      <c r="P16" s="113"/>
      <c r="Q16" s="171"/>
      <c r="R16" s="74"/>
      <c r="S16" s="74"/>
      <c r="T16" s="74"/>
      <c r="U16" s="74"/>
      <c r="V16" s="74"/>
      <c r="W16" s="74"/>
      <c r="X16" s="74"/>
      <c r="Y16" s="74"/>
      <c r="Z16" s="74"/>
      <c r="AA16" s="484"/>
      <c r="AB16" s="33"/>
      <c r="AC16" s="113"/>
      <c r="AD16" s="60"/>
      <c r="AE16" s="380"/>
      <c r="AF16" s="60"/>
      <c r="AG16" s="115"/>
    </row>
    <row r="17" spans="2:33" ht="14.5">
      <c r="B17" s="119">
        <f>IF(C17="","",COUNTIF($C$16:C17,"&lt;&gt;""")-COUNTBLANK($C$16:C17))</f>
        <v>2</v>
      </c>
      <c r="C17" s="53" t="s">
        <v>294</v>
      </c>
      <c r="D17" s="53" t="s">
        <v>560</v>
      </c>
      <c r="E17" s="109" t="s">
        <v>128</v>
      </c>
      <c r="F17" s="54" t="s">
        <v>109</v>
      </c>
      <c r="G17" s="61"/>
      <c r="H17" s="112">
        <f t="shared" ref="H17:H21" si="0">IF(AND(I17&lt;&gt;"",J17&lt;&gt;"",L17&lt;&gt;"",M17&lt;&gt;"",O17&lt;&gt;"",P17&lt;&gt;"",AG17&lt;&gt;"",R17&lt;&gt;"",S17&lt;&gt;"",T17&lt;&gt;"",U17&lt;&gt;"",V17&lt;&gt;"",W17&lt;&gt;"",X17&lt;&gt;"",Y17&lt;&gt;"",Z17&lt;&gt;"",AA17&lt;&gt;"",AC17&lt;&gt;""),0,1)</f>
        <v>1</v>
      </c>
      <c r="I17" s="74"/>
      <c r="J17" s="113"/>
      <c r="K17" s="171"/>
      <c r="L17" s="74"/>
      <c r="M17" s="113"/>
      <c r="N17" s="171"/>
      <c r="O17" s="74"/>
      <c r="P17" s="113"/>
      <c r="Q17" s="171"/>
      <c r="R17" s="74"/>
      <c r="S17" s="74"/>
      <c r="T17" s="74"/>
      <c r="U17" s="74"/>
      <c r="V17" s="74"/>
      <c r="W17" s="74"/>
      <c r="X17" s="74"/>
      <c r="Y17" s="74"/>
      <c r="Z17" s="74"/>
      <c r="AA17" s="484"/>
      <c r="AB17" s="33"/>
      <c r="AC17" s="113"/>
      <c r="AD17" s="60"/>
      <c r="AE17" s="380"/>
      <c r="AF17" s="60"/>
      <c r="AG17" s="115"/>
    </row>
    <row r="18" spans="2:33" ht="14.5">
      <c r="B18" s="119">
        <f>IF(C18="","",COUNTIF($C$16:C18,"&lt;&gt;""")-COUNTBLANK($C$16:C18))</f>
        <v>3</v>
      </c>
      <c r="C18" s="53" t="s">
        <v>295</v>
      </c>
      <c r="D18" s="53" t="s">
        <v>561</v>
      </c>
      <c r="E18" s="109" t="s">
        <v>128</v>
      </c>
      <c r="F18" s="54" t="s">
        <v>109</v>
      </c>
      <c r="G18" s="60"/>
      <c r="H18" s="112">
        <f t="shared" si="0"/>
        <v>1</v>
      </c>
      <c r="I18" s="74"/>
      <c r="J18" s="113"/>
      <c r="K18" s="171"/>
      <c r="L18" s="74"/>
      <c r="M18" s="113"/>
      <c r="N18" s="171"/>
      <c r="O18" s="74"/>
      <c r="P18" s="113"/>
      <c r="Q18" s="171"/>
      <c r="R18" s="74"/>
      <c r="S18" s="74"/>
      <c r="T18" s="74"/>
      <c r="U18" s="74"/>
      <c r="V18" s="74"/>
      <c r="W18" s="74"/>
      <c r="X18" s="74"/>
      <c r="Y18" s="74"/>
      <c r="Z18" s="74"/>
      <c r="AA18" s="484"/>
      <c r="AB18" s="33"/>
      <c r="AC18" s="113"/>
      <c r="AD18" s="60"/>
      <c r="AE18" s="380"/>
      <c r="AF18" s="60"/>
      <c r="AG18" s="115"/>
    </row>
    <row r="19" spans="2:33" ht="14.5">
      <c r="B19" s="119">
        <f>IF(C19="","",COUNTIF($C$16:C19,"&lt;&gt;""")-COUNTBLANK($C$16:C19))</f>
        <v>4</v>
      </c>
      <c r="C19" s="53" t="s">
        <v>296</v>
      </c>
      <c r="D19" s="53" t="s">
        <v>547</v>
      </c>
      <c r="E19" s="109" t="s">
        <v>128</v>
      </c>
      <c r="F19" s="54" t="s">
        <v>109</v>
      </c>
      <c r="G19" s="60"/>
      <c r="H19" s="112">
        <f t="shared" si="0"/>
        <v>1</v>
      </c>
      <c r="I19" s="74"/>
      <c r="J19" s="113"/>
      <c r="K19" s="171"/>
      <c r="L19" s="74"/>
      <c r="M19" s="113"/>
      <c r="N19" s="171"/>
      <c r="O19" s="74"/>
      <c r="P19" s="113"/>
      <c r="Q19" s="171"/>
      <c r="R19" s="74"/>
      <c r="S19" s="74"/>
      <c r="T19" s="74"/>
      <c r="U19" s="74"/>
      <c r="V19" s="74"/>
      <c r="W19" s="74"/>
      <c r="X19" s="74"/>
      <c r="Y19" s="74"/>
      <c r="Z19" s="74"/>
      <c r="AA19" s="484"/>
      <c r="AB19" s="33"/>
      <c r="AC19" s="113"/>
      <c r="AD19" s="60"/>
      <c r="AE19" s="380"/>
      <c r="AF19" s="60"/>
      <c r="AG19" s="115"/>
    </row>
    <row r="20" spans="2:33" ht="14.5">
      <c r="B20" s="119">
        <f>IF(C20="","",COUNTIF($C$16:C20,"&lt;&gt;""")-COUNTBLANK($C$16:C20))</f>
        <v>5</v>
      </c>
      <c r="C20" s="53" t="s">
        <v>297</v>
      </c>
      <c r="D20" s="412" t="s">
        <v>562</v>
      </c>
      <c r="E20" s="109" t="s">
        <v>128</v>
      </c>
      <c r="F20" s="54" t="s">
        <v>109</v>
      </c>
      <c r="G20" s="60"/>
      <c r="H20" s="112">
        <f t="shared" si="0"/>
        <v>1</v>
      </c>
      <c r="I20" s="74"/>
      <c r="J20" s="113"/>
      <c r="K20" s="171"/>
      <c r="L20" s="74"/>
      <c r="M20" s="113"/>
      <c r="N20" s="171"/>
      <c r="O20" s="74"/>
      <c r="P20" s="113"/>
      <c r="Q20" s="171"/>
      <c r="R20" s="74"/>
      <c r="S20" s="74"/>
      <c r="T20" s="74"/>
      <c r="U20" s="74"/>
      <c r="V20" s="74"/>
      <c r="W20" s="74"/>
      <c r="X20" s="74"/>
      <c r="Y20" s="74"/>
      <c r="Z20" s="74"/>
      <c r="AA20" s="484"/>
      <c r="AB20" s="33"/>
      <c r="AC20" s="113"/>
      <c r="AD20" s="60"/>
      <c r="AE20" s="380"/>
      <c r="AF20" s="60"/>
      <c r="AG20" s="115"/>
    </row>
    <row r="21" spans="2:33" ht="14.5">
      <c r="B21" s="119">
        <f>IF(C21="","",COUNTIF($C$16:C21,"&lt;&gt;""")-COUNTBLANK($C$16:C21))</f>
        <v>6</v>
      </c>
      <c r="C21" s="53" t="s">
        <v>298</v>
      </c>
      <c r="D21" s="53" t="s">
        <v>563</v>
      </c>
      <c r="E21" s="109" t="s">
        <v>128</v>
      </c>
      <c r="F21" s="54" t="s">
        <v>114</v>
      </c>
      <c r="G21" s="60"/>
      <c r="H21" s="112">
        <f t="shared" si="0"/>
        <v>1</v>
      </c>
      <c r="I21" s="201">
        <f>SUM(I16:I20)</f>
        <v>0</v>
      </c>
      <c r="J21" s="113"/>
      <c r="K21" s="171"/>
      <c r="L21" s="201">
        <f>SUM(L16:L20)</f>
        <v>0</v>
      </c>
      <c r="M21" s="113"/>
      <c r="N21" s="171"/>
      <c r="O21" s="201">
        <f>SUM(O16:O20)</f>
        <v>0</v>
      </c>
      <c r="P21" s="113"/>
      <c r="Q21" s="171"/>
      <c r="R21" s="201">
        <f t="shared" ref="R21:Z21" si="1">SUM(R16:R20)</f>
        <v>0</v>
      </c>
      <c r="S21" s="201">
        <f t="shared" si="1"/>
        <v>0</v>
      </c>
      <c r="T21" s="201">
        <f t="shared" si="1"/>
        <v>0</v>
      </c>
      <c r="U21" s="201">
        <f t="shared" si="1"/>
        <v>0</v>
      </c>
      <c r="V21" s="201">
        <f>SUM(V16:V20)</f>
        <v>0</v>
      </c>
      <c r="W21" s="201">
        <f t="shared" si="1"/>
        <v>0</v>
      </c>
      <c r="X21" s="201">
        <f t="shared" si="1"/>
        <v>0</v>
      </c>
      <c r="Y21" s="201">
        <f t="shared" si="1"/>
        <v>0</v>
      </c>
      <c r="Z21" s="201">
        <f t="shared" si="1"/>
        <v>0</v>
      </c>
      <c r="AA21" s="546">
        <f>SUM(AA16:AA20)</f>
        <v>0</v>
      </c>
      <c r="AB21" s="33"/>
      <c r="AC21" s="113"/>
      <c r="AD21" s="60"/>
      <c r="AE21" s="380"/>
      <c r="AF21" s="60"/>
      <c r="AG21" s="115"/>
    </row>
    <row r="22" spans="2:33" ht="17.899999999999999" customHeight="1">
      <c r="B22" s="119" t="str">
        <f>IF(C22="","",COUNTIF($C$16:C22,"&lt;&gt;""")-COUNTBLANK($C$16:C22))</f>
        <v/>
      </c>
      <c r="C22" s="61"/>
      <c r="D22" s="61"/>
      <c r="E22" s="61"/>
      <c r="F22" s="61"/>
      <c r="G22" s="61"/>
      <c r="H22" s="70"/>
      <c r="I22" s="210"/>
      <c r="J22" s="61"/>
      <c r="K22" s="171"/>
      <c r="L22" s="210"/>
      <c r="M22" s="61"/>
      <c r="N22" s="171"/>
      <c r="O22" s="210"/>
      <c r="P22" s="61"/>
      <c r="Q22" s="171"/>
      <c r="R22" s="210"/>
      <c r="S22" s="210"/>
      <c r="T22" s="210"/>
      <c r="U22" s="210"/>
      <c r="V22" s="210"/>
      <c r="W22" s="210"/>
      <c r="X22" s="210"/>
      <c r="Y22" s="210"/>
      <c r="Z22" s="210"/>
      <c r="AA22" s="231"/>
      <c r="AB22" s="33"/>
      <c r="AC22" s="61"/>
      <c r="AD22" s="60"/>
      <c r="AE22" s="61"/>
      <c r="AF22" s="61"/>
      <c r="AG22" s="117"/>
    </row>
    <row r="23" spans="2:33" ht="14.5">
      <c r="B23" s="119" t="str">
        <f>IF(C23="","",COUNTIF($C$16:C23,"&lt;&gt;""")-COUNTBLANK($C$16:C23))</f>
        <v/>
      </c>
      <c r="C23" s="53"/>
      <c r="D23" s="399" t="s">
        <v>700</v>
      </c>
      <c r="E23" s="55"/>
      <c r="F23" s="53"/>
      <c r="G23" s="60"/>
      <c r="H23" s="70"/>
      <c r="I23" s="171"/>
      <c r="J23" s="61"/>
      <c r="K23" s="171"/>
      <c r="L23" s="171"/>
      <c r="M23" s="61"/>
      <c r="N23" s="171"/>
      <c r="O23" s="171"/>
      <c r="P23" s="61"/>
      <c r="Q23" s="171"/>
      <c r="R23" s="171"/>
      <c r="S23" s="171"/>
      <c r="T23" s="171"/>
      <c r="U23" s="171"/>
      <c r="V23" s="171"/>
      <c r="W23" s="171"/>
      <c r="X23" s="171"/>
      <c r="Y23" s="171"/>
      <c r="Z23" s="171"/>
      <c r="AA23" s="233"/>
      <c r="AB23" s="33"/>
      <c r="AC23" s="61"/>
      <c r="AD23" s="60"/>
      <c r="AE23" s="60"/>
      <c r="AF23" s="60"/>
      <c r="AG23" s="169"/>
    </row>
    <row r="24" spans="2:33" ht="14.5">
      <c r="B24" s="119">
        <f>IF(C24="","",COUNTIF($C$16:C24,"&lt;&gt;""")-COUNTBLANK($C$16:C24))</f>
        <v>7</v>
      </c>
      <c r="C24" s="53" t="s">
        <v>299</v>
      </c>
      <c r="D24" s="397" t="s">
        <v>208</v>
      </c>
      <c r="E24" s="109" t="s">
        <v>128</v>
      </c>
      <c r="F24" s="54" t="s">
        <v>109</v>
      </c>
      <c r="G24" s="60"/>
      <c r="H24" s="112">
        <f t="shared" ref="H24:H31" si="2">IF(AND(I24&lt;&gt;"",J24&lt;&gt;"",L24&lt;&gt;"",M24&lt;&gt;"",O24&lt;&gt;"",P24&lt;&gt;"",AG24&lt;&gt;"",R24&lt;&gt;"",S24&lt;&gt;"",T24&lt;&gt;"",U24&lt;&gt;"",V24&lt;&gt;"",W24&lt;&gt;"",X24&lt;&gt;"",Y24&lt;&gt;"",Z24&lt;&gt;"",AA24&lt;&gt;"",AC24&lt;&gt;""),0,1)</f>
        <v>1</v>
      </c>
      <c r="I24" s="74"/>
      <c r="J24" s="113"/>
      <c r="K24" s="171"/>
      <c r="L24" s="74"/>
      <c r="M24" s="113"/>
      <c r="N24" s="171"/>
      <c r="O24" s="74"/>
      <c r="P24" s="113"/>
      <c r="Q24" s="171"/>
      <c r="R24" s="74"/>
      <c r="S24" s="74"/>
      <c r="T24" s="74"/>
      <c r="U24" s="74"/>
      <c r="V24" s="74"/>
      <c r="W24" s="74"/>
      <c r="X24" s="74"/>
      <c r="Y24" s="74"/>
      <c r="Z24" s="74"/>
      <c r="AA24" s="484"/>
      <c r="AB24" s="33"/>
      <c r="AC24" s="113"/>
      <c r="AD24" s="60"/>
      <c r="AE24" s="380"/>
      <c r="AF24" s="60"/>
      <c r="AG24" s="115"/>
    </row>
    <row r="25" spans="2:33" ht="14.5">
      <c r="B25" s="119">
        <f>IF(C25="","",COUNTIF($C$16:C25,"&lt;&gt;""")-COUNTBLANK($C$16:C25))</f>
        <v>8</v>
      </c>
      <c r="C25" s="53" t="s">
        <v>300</v>
      </c>
      <c r="D25" s="397" t="s">
        <v>568</v>
      </c>
      <c r="E25" s="109" t="s">
        <v>128</v>
      </c>
      <c r="F25" s="54" t="s">
        <v>109</v>
      </c>
      <c r="G25" s="60"/>
      <c r="H25" s="112">
        <f t="shared" si="2"/>
        <v>1</v>
      </c>
      <c r="I25" s="74"/>
      <c r="J25" s="113"/>
      <c r="K25" s="171"/>
      <c r="L25" s="74"/>
      <c r="M25" s="113"/>
      <c r="N25" s="171"/>
      <c r="O25" s="74"/>
      <c r="P25" s="113"/>
      <c r="Q25" s="171"/>
      <c r="R25" s="74"/>
      <c r="S25" s="74"/>
      <c r="T25" s="74"/>
      <c r="U25" s="74"/>
      <c r="V25" s="74"/>
      <c r="W25" s="74"/>
      <c r="X25" s="74"/>
      <c r="Y25" s="74"/>
      <c r="Z25" s="74"/>
      <c r="AA25" s="484"/>
      <c r="AB25" s="33"/>
      <c r="AC25" s="113"/>
      <c r="AD25" s="60"/>
      <c r="AE25" s="380"/>
      <c r="AF25" s="60"/>
      <c r="AG25" s="115"/>
    </row>
    <row r="26" spans="2:33" ht="14.5">
      <c r="B26" s="119">
        <f>IF(C26="","",COUNTIF($C$16:C26,"&lt;&gt;""")-COUNTBLANK($C$16:C26))</f>
        <v>9</v>
      </c>
      <c r="C26" s="53" t="s">
        <v>301</v>
      </c>
      <c r="D26" s="397" t="s">
        <v>569</v>
      </c>
      <c r="E26" s="109" t="s">
        <v>128</v>
      </c>
      <c r="F26" s="54" t="s">
        <v>109</v>
      </c>
      <c r="G26" s="60"/>
      <c r="H26" s="112">
        <f t="shared" si="2"/>
        <v>1</v>
      </c>
      <c r="I26" s="74"/>
      <c r="J26" s="113"/>
      <c r="K26" s="171"/>
      <c r="L26" s="74"/>
      <c r="M26" s="113"/>
      <c r="N26" s="171"/>
      <c r="O26" s="74"/>
      <c r="P26" s="113"/>
      <c r="Q26" s="171"/>
      <c r="R26" s="74"/>
      <c r="S26" s="74"/>
      <c r="T26" s="74"/>
      <c r="U26" s="74"/>
      <c r="V26" s="74"/>
      <c r="W26" s="74"/>
      <c r="X26" s="74"/>
      <c r="Y26" s="74"/>
      <c r="Z26" s="74"/>
      <c r="AA26" s="484"/>
      <c r="AB26" s="33"/>
      <c r="AC26" s="113"/>
      <c r="AD26" s="60"/>
      <c r="AE26" s="380"/>
      <c r="AF26" s="60"/>
      <c r="AG26" s="115"/>
    </row>
    <row r="27" spans="2:33" ht="14.5">
      <c r="B27" s="119">
        <f>IF(C27="","",COUNTIF($C$16:C27,"&lt;&gt;""")-COUNTBLANK($C$16:C27))</f>
        <v>10</v>
      </c>
      <c r="C27" s="53" t="s">
        <v>302</v>
      </c>
      <c r="D27" s="397" t="s">
        <v>303</v>
      </c>
      <c r="E27" s="109" t="s">
        <v>128</v>
      </c>
      <c r="F27" s="54" t="s">
        <v>109</v>
      </c>
      <c r="G27" s="60"/>
      <c r="H27" s="112">
        <f t="shared" si="2"/>
        <v>1</v>
      </c>
      <c r="I27" s="74"/>
      <c r="J27" s="113"/>
      <c r="K27" s="171"/>
      <c r="L27" s="74"/>
      <c r="M27" s="113"/>
      <c r="N27" s="171"/>
      <c r="O27" s="74"/>
      <c r="P27" s="113"/>
      <c r="Q27" s="171"/>
      <c r="R27" s="74"/>
      <c r="S27" s="74"/>
      <c r="T27" s="74"/>
      <c r="U27" s="74"/>
      <c r="V27" s="74"/>
      <c r="W27" s="74"/>
      <c r="X27" s="74"/>
      <c r="Y27" s="74"/>
      <c r="Z27" s="74"/>
      <c r="AA27" s="484"/>
      <c r="AB27" s="33"/>
      <c r="AC27" s="113"/>
      <c r="AD27" s="60"/>
      <c r="AE27" s="380"/>
      <c r="AF27" s="60"/>
      <c r="AG27" s="115"/>
    </row>
    <row r="28" spans="2:33" ht="14.5">
      <c r="B28" s="119">
        <f>IF(C28="","",COUNTIF($C$16:C28,"&lt;&gt;""")-COUNTBLANK($C$16:C28))</f>
        <v>11</v>
      </c>
      <c r="C28" s="53" t="s">
        <v>304</v>
      </c>
      <c r="D28" s="397" t="s">
        <v>305</v>
      </c>
      <c r="E28" s="109" t="s">
        <v>128</v>
      </c>
      <c r="F28" s="54" t="s">
        <v>109</v>
      </c>
      <c r="G28" s="60"/>
      <c r="H28" s="112">
        <f t="shared" si="2"/>
        <v>1</v>
      </c>
      <c r="I28" s="74"/>
      <c r="J28" s="113"/>
      <c r="K28" s="171"/>
      <c r="L28" s="74"/>
      <c r="M28" s="113"/>
      <c r="N28" s="171"/>
      <c r="O28" s="74"/>
      <c r="P28" s="113"/>
      <c r="Q28" s="171"/>
      <c r="R28" s="74"/>
      <c r="S28" s="74"/>
      <c r="T28" s="74"/>
      <c r="U28" s="74"/>
      <c r="V28" s="74"/>
      <c r="W28" s="74"/>
      <c r="X28" s="74"/>
      <c r="Y28" s="74"/>
      <c r="Z28" s="74"/>
      <c r="AA28" s="484"/>
      <c r="AB28" s="33"/>
      <c r="AC28" s="113"/>
      <c r="AD28" s="60"/>
      <c r="AE28" s="380"/>
      <c r="AF28" s="60"/>
      <c r="AG28" s="115"/>
    </row>
    <row r="29" spans="2:33" ht="14.5">
      <c r="B29" s="119">
        <f>IF(C29="","",COUNTIF($C$16:C29,"&lt;&gt;""")-COUNTBLANK($C$16:C29))</f>
        <v>12</v>
      </c>
      <c r="C29" s="53" t="s">
        <v>306</v>
      </c>
      <c r="D29" s="397" t="s">
        <v>566</v>
      </c>
      <c r="E29" s="109" t="s">
        <v>128</v>
      </c>
      <c r="F29" s="54" t="s">
        <v>109</v>
      </c>
      <c r="G29" s="60"/>
      <c r="H29" s="112">
        <f t="shared" si="2"/>
        <v>1</v>
      </c>
      <c r="I29" s="74"/>
      <c r="J29" s="113"/>
      <c r="K29" s="171"/>
      <c r="L29" s="74"/>
      <c r="M29" s="113"/>
      <c r="N29" s="171"/>
      <c r="O29" s="74"/>
      <c r="P29" s="113"/>
      <c r="Q29" s="171"/>
      <c r="R29" s="74"/>
      <c r="S29" s="74"/>
      <c r="T29" s="74"/>
      <c r="U29" s="74"/>
      <c r="V29" s="74"/>
      <c r="W29" s="74"/>
      <c r="X29" s="74"/>
      <c r="Y29" s="74"/>
      <c r="Z29" s="74"/>
      <c r="AA29" s="484"/>
      <c r="AB29" s="33"/>
      <c r="AC29" s="113"/>
      <c r="AD29" s="60"/>
      <c r="AE29" s="380"/>
      <c r="AF29" s="60"/>
      <c r="AG29" s="115"/>
    </row>
    <row r="30" spans="2:33" ht="14.5">
      <c r="B30" s="119">
        <f>IF(C30="","",COUNTIF($C$16:C30,"&lt;&gt;""")-COUNTBLANK($C$16:C30))</f>
        <v>13</v>
      </c>
      <c r="C30" s="53" t="s">
        <v>307</v>
      </c>
      <c r="D30" s="397" t="s">
        <v>308</v>
      </c>
      <c r="E30" s="109" t="s">
        <v>128</v>
      </c>
      <c r="F30" s="54" t="s">
        <v>109</v>
      </c>
      <c r="G30" s="60"/>
      <c r="H30" s="112">
        <f t="shared" si="2"/>
        <v>1</v>
      </c>
      <c r="I30" s="74"/>
      <c r="J30" s="113"/>
      <c r="K30" s="171"/>
      <c r="L30" s="74"/>
      <c r="M30" s="113"/>
      <c r="N30" s="171"/>
      <c r="O30" s="74"/>
      <c r="P30" s="113"/>
      <c r="Q30" s="171"/>
      <c r="R30" s="74"/>
      <c r="S30" s="74"/>
      <c r="T30" s="74"/>
      <c r="U30" s="74"/>
      <c r="V30" s="74"/>
      <c r="W30" s="74"/>
      <c r="X30" s="74"/>
      <c r="Y30" s="74"/>
      <c r="Z30" s="74"/>
      <c r="AA30" s="484"/>
      <c r="AB30" s="33"/>
      <c r="AC30" s="113"/>
      <c r="AD30" s="60"/>
      <c r="AE30" s="380"/>
      <c r="AF30" s="60"/>
      <c r="AG30" s="115"/>
    </row>
    <row r="31" spans="2:33" ht="14.5">
      <c r="B31" s="119">
        <f>IF(C31="","",COUNTIF($C$16:C31,"&lt;&gt;""")-COUNTBLANK($C$16:C31))</f>
        <v>14</v>
      </c>
      <c r="C31" s="53" t="s">
        <v>309</v>
      </c>
      <c r="D31" s="397" t="s">
        <v>567</v>
      </c>
      <c r="E31" s="109" t="s">
        <v>128</v>
      </c>
      <c r="F31" s="54" t="s">
        <v>114</v>
      </c>
      <c r="G31" s="60"/>
      <c r="H31" s="112">
        <f t="shared" si="2"/>
        <v>1</v>
      </c>
      <c r="I31" s="195">
        <f>SUM(I24:I30)</f>
        <v>0</v>
      </c>
      <c r="J31" s="113"/>
      <c r="K31" s="171"/>
      <c r="L31" s="195">
        <f>SUM(L24:L30)</f>
        <v>0</v>
      </c>
      <c r="M31" s="113"/>
      <c r="N31" s="171"/>
      <c r="O31" s="195">
        <f>SUM(O24:O30)</f>
        <v>0</v>
      </c>
      <c r="P31" s="113"/>
      <c r="Q31" s="171"/>
      <c r="R31" s="195">
        <f t="shared" ref="R31:Z31" si="3">SUM(R24:R30)</f>
        <v>0</v>
      </c>
      <c r="S31" s="195">
        <f t="shared" si="3"/>
        <v>0</v>
      </c>
      <c r="T31" s="195">
        <f t="shared" si="3"/>
        <v>0</v>
      </c>
      <c r="U31" s="195">
        <f t="shared" si="3"/>
        <v>0</v>
      </c>
      <c r="V31" s="195">
        <f>SUM(V24:V30)</f>
        <v>0</v>
      </c>
      <c r="W31" s="195">
        <f t="shared" si="3"/>
        <v>0</v>
      </c>
      <c r="X31" s="195">
        <f t="shared" si="3"/>
        <v>0</v>
      </c>
      <c r="Y31" s="195">
        <f t="shared" si="3"/>
        <v>0</v>
      </c>
      <c r="Z31" s="195">
        <f t="shared" si="3"/>
        <v>0</v>
      </c>
      <c r="AA31" s="547">
        <f>SUM(AA24:AA30)</f>
        <v>0</v>
      </c>
      <c r="AB31" s="33"/>
      <c r="AC31" s="113"/>
      <c r="AD31" s="60"/>
      <c r="AE31" s="380"/>
      <c r="AF31" s="60"/>
      <c r="AG31" s="115"/>
    </row>
    <row r="32" spans="2:33" ht="14.5">
      <c r="B32" s="119" t="str">
        <f>IF(C32="","",COUNTIF($C$16:C32,"&lt;&gt;""")-COUNTBLANK($C$16:C32))</f>
        <v/>
      </c>
      <c r="C32" s="60"/>
      <c r="D32" s="400"/>
      <c r="E32" s="60"/>
      <c r="F32" s="60"/>
      <c r="G32" s="60"/>
      <c r="H32" s="70"/>
      <c r="I32" s="211"/>
      <c r="J32" s="61"/>
      <c r="K32" s="171"/>
      <c r="L32" s="211"/>
      <c r="M32" s="61"/>
      <c r="N32" s="171"/>
      <c r="O32" s="211"/>
      <c r="P32" s="61"/>
      <c r="Q32" s="171"/>
      <c r="R32" s="211"/>
      <c r="S32" s="211"/>
      <c r="T32" s="211"/>
      <c r="U32" s="211"/>
      <c r="V32" s="211"/>
      <c r="W32" s="211"/>
      <c r="X32" s="211"/>
      <c r="Y32" s="211"/>
      <c r="Z32" s="211"/>
      <c r="AA32" s="548"/>
      <c r="AB32" s="33"/>
      <c r="AC32" s="61"/>
      <c r="AD32" s="60"/>
      <c r="AE32" s="60"/>
      <c r="AF32" s="60"/>
      <c r="AG32" s="169"/>
    </row>
    <row r="33" spans="2:33" ht="14.5">
      <c r="B33" s="119" t="str">
        <f>IF(C33="","",COUNTIF($C$16:C33,"&lt;&gt;""")-COUNTBLANK($C$16:C33))</f>
        <v/>
      </c>
      <c r="C33" s="53"/>
      <c r="D33" s="399" t="s">
        <v>701</v>
      </c>
      <c r="E33" s="55"/>
      <c r="F33" s="53"/>
      <c r="G33" s="60"/>
      <c r="H33" s="70"/>
      <c r="I33" s="171"/>
      <c r="J33" s="61"/>
      <c r="K33" s="171"/>
      <c r="L33" s="171"/>
      <c r="M33" s="61"/>
      <c r="N33" s="171"/>
      <c r="O33" s="171"/>
      <c r="P33" s="61"/>
      <c r="Q33" s="171"/>
      <c r="R33" s="171"/>
      <c r="S33" s="171"/>
      <c r="T33" s="171"/>
      <c r="U33" s="171"/>
      <c r="V33" s="171"/>
      <c r="W33" s="171"/>
      <c r="X33" s="171"/>
      <c r="Y33" s="171"/>
      <c r="Z33" s="171"/>
      <c r="AA33" s="233"/>
      <c r="AB33" s="33"/>
      <c r="AC33" s="61"/>
      <c r="AD33" s="60"/>
      <c r="AE33" s="60"/>
      <c r="AF33" s="60"/>
      <c r="AG33" s="169"/>
    </row>
    <row r="34" spans="2:33" ht="14.5">
      <c r="B34" s="119">
        <f>IF(C34="","",COUNTIF($C$16:C34,"&lt;&gt;""")-COUNTBLANK($C$16:C34))</f>
        <v>15</v>
      </c>
      <c r="C34" s="53" t="s">
        <v>310</v>
      </c>
      <c r="D34" s="101" t="s">
        <v>817</v>
      </c>
      <c r="E34" s="109" t="s">
        <v>128</v>
      </c>
      <c r="F34" s="54" t="s">
        <v>109</v>
      </c>
      <c r="G34" s="60"/>
      <c r="H34" s="112">
        <f t="shared" ref="H34:H40" si="4">IF(AND(I34&lt;&gt;"",J34&lt;&gt;"",L34&lt;&gt;"",M34&lt;&gt;"",O34&lt;&gt;"",P34&lt;&gt;"",AG34&lt;&gt;"",R34&lt;&gt;"",S34&lt;&gt;"",T34&lt;&gt;"",U34&lt;&gt;"",V34&lt;&gt;"",W34&lt;&gt;"",X34&lt;&gt;"",Y34&lt;&gt;"",Z34&lt;&gt;"",AA34&lt;&gt;"",AC34&lt;&gt;""),0,1)</f>
        <v>1</v>
      </c>
      <c r="I34" s="74"/>
      <c r="J34" s="113"/>
      <c r="K34" s="171"/>
      <c r="L34" s="74"/>
      <c r="M34" s="113"/>
      <c r="N34" s="171"/>
      <c r="O34" s="74"/>
      <c r="P34" s="113"/>
      <c r="Q34" s="171"/>
      <c r="R34" s="74"/>
      <c r="S34" s="74"/>
      <c r="T34" s="74"/>
      <c r="U34" s="74"/>
      <c r="V34" s="74"/>
      <c r="W34" s="74"/>
      <c r="X34" s="74"/>
      <c r="Y34" s="74"/>
      <c r="Z34" s="74"/>
      <c r="AA34" s="484"/>
      <c r="AB34" s="33"/>
      <c r="AC34" s="113"/>
      <c r="AD34" s="60"/>
      <c r="AE34" s="380"/>
      <c r="AF34" s="60"/>
      <c r="AG34" s="115"/>
    </row>
    <row r="35" spans="2:33" ht="14.5">
      <c r="B35" s="119">
        <f>IF(C35="","",COUNTIF($C$16:C35,"&lt;&gt;""")-COUNTBLANK($C$16:C35))</f>
        <v>16</v>
      </c>
      <c r="C35" s="53" t="s">
        <v>311</v>
      </c>
      <c r="D35" s="101" t="s">
        <v>818</v>
      </c>
      <c r="E35" s="109" t="s">
        <v>128</v>
      </c>
      <c r="F35" s="54" t="s">
        <v>109</v>
      </c>
      <c r="G35" s="60"/>
      <c r="H35" s="112">
        <f t="shared" si="4"/>
        <v>1</v>
      </c>
      <c r="I35" s="74"/>
      <c r="J35" s="113"/>
      <c r="K35" s="171"/>
      <c r="L35" s="74"/>
      <c r="M35" s="113"/>
      <c r="N35" s="171"/>
      <c r="O35" s="74"/>
      <c r="P35" s="113"/>
      <c r="Q35" s="171"/>
      <c r="R35" s="74"/>
      <c r="S35" s="74"/>
      <c r="T35" s="74"/>
      <c r="U35" s="74"/>
      <c r="V35" s="74"/>
      <c r="W35" s="74"/>
      <c r="X35" s="74"/>
      <c r="Y35" s="74"/>
      <c r="Z35" s="74"/>
      <c r="AA35" s="484"/>
      <c r="AB35" s="33"/>
      <c r="AC35" s="113"/>
      <c r="AD35" s="60"/>
      <c r="AE35" s="380"/>
      <c r="AF35" s="60"/>
      <c r="AG35" s="115"/>
    </row>
    <row r="36" spans="2:33" ht="14.5">
      <c r="B36" s="119">
        <f>IF(C36="","",COUNTIF($C$16:C36,"&lt;&gt;""")-COUNTBLANK($C$16:C36))</f>
        <v>17</v>
      </c>
      <c r="C36" s="53" t="s">
        <v>312</v>
      </c>
      <c r="D36" s="101" t="s">
        <v>819</v>
      </c>
      <c r="E36" s="109" t="s">
        <v>128</v>
      </c>
      <c r="F36" s="54" t="s">
        <v>109</v>
      </c>
      <c r="G36" s="60"/>
      <c r="H36" s="112">
        <f t="shared" si="4"/>
        <v>1</v>
      </c>
      <c r="I36" s="74"/>
      <c r="J36" s="113"/>
      <c r="K36" s="171"/>
      <c r="L36" s="74"/>
      <c r="M36" s="113"/>
      <c r="N36" s="171"/>
      <c r="O36" s="74"/>
      <c r="P36" s="113"/>
      <c r="Q36" s="171"/>
      <c r="R36" s="74"/>
      <c r="S36" s="74"/>
      <c r="T36" s="74"/>
      <c r="U36" s="74"/>
      <c r="V36" s="74"/>
      <c r="W36" s="74"/>
      <c r="X36" s="74"/>
      <c r="Y36" s="74"/>
      <c r="Z36" s="74"/>
      <c r="AA36" s="484"/>
      <c r="AB36" s="33"/>
      <c r="AC36" s="113"/>
      <c r="AD36" s="60"/>
      <c r="AE36" s="380"/>
      <c r="AF36" s="60"/>
      <c r="AG36" s="115"/>
    </row>
    <row r="37" spans="2:33" ht="14.5">
      <c r="B37" s="119">
        <f>IF(C37="","",COUNTIF($C$16:C37,"&lt;&gt;""")-COUNTBLANK($C$16:C37))</f>
        <v>18</v>
      </c>
      <c r="C37" s="53" t="s">
        <v>313</v>
      </c>
      <c r="D37" s="101" t="s">
        <v>820</v>
      </c>
      <c r="E37" s="109" t="s">
        <v>128</v>
      </c>
      <c r="F37" s="54" t="s">
        <v>109</v>
      </c>
      <c r="G37" s="60"/>
      <c r="H37" s="112">
        <f t="shared" si="4"/>
        <v>1</v>
      </c>
      <c r="I37" s="74"/>
      <c r="J37" s="113"/>
      <c r="K37" s="171"/>
      <c r="L37" s="74"/>
      <c r="M37" s="113"/>
      <c r="N37" s="171"/>
      <c r="O37" s="74"/>
      <c r="P37" s="113"/>
      <c r="Q37" s="171"/>
      <c r="R37" s="74"/>
      <c r="S37" s="74"/>
      <c r="T37" s="74"/>
      <c r="U37" s="74"/>
      <c r="V37" s="74"/>
      <c r="W37" s="74"/>
      <c r="X37" s="74"/>
      <c r="Y37" s="74"/>
      <c r="Z37" s="74"/>
      <c r="AA37" s="484"/>
      <c r="AB37" s="33"/>
      <c r="AC37" s="113"/>
      <c r="AD37" s="60"/>
      <c r="AE37" s="380"/>
      <c r="AF37" s="60"/>
      <c r="AG37" s="115"/>
    </row>
    <row r="38" spans="2:33" ht="14.5">
      <c r="B38" s="119">
        <f>IF(C38="","",COUNTIF($C$16:C38,"&lt;&gt;""")-COUNTBLANK($C$16:C38))</f>
        <v>19</v>
      </c>
      <c r="C38" s="53" t="s">
        <v>314</v>
      </c>
      <c r="D38" s="397" t="s">
        <v>498</v>
      </c>
      <c r="E38" s="109" t="s">
        <v>128</v>
      </c>
      <c r="F38" s="54" t="s">
        <v>109</v>
      </c>
      <c r="G38" s="60"/>
      <c r="H38" s="112">
        <f t="shared" si="4"/>
        <v>1</v>
      </c>
      <c r="I38" s="74"/>
      <c r="J38" s="113"/>
      <c r="K38" s="171"/>
      <c r="L38" s="74"/>
      <c r="M38" s="113"/>
      <c r="N38" s="171"/>
      <c r="O38" s="74"/>
      <c r="P38" s="113"/>
      <c r="Q38" s="171"/>
      <c r="R38" s="74"/>
      <c r="S38" s="74"/>
      <c r="T38" s="74"/>
      <c r="U38" s="74"/>
      <c r="V38" s="74"/>
      <c r="W38" s="74"/>
      <c r="X38" s="74"/>
      <c r="Y38" s="74"/>
      <c r="Z38" s="74"/>
      <c r="AA38" s="484"/>
      <c r="AB38" s="33"/>
      <c r="AC38" s="113"/>
      <c r="AD38" s="60"/>
      <c r="AE38" s="380"/>
      <c r="AF38" s="60"/>
      <c r="AG38" s="115"/>
    </row>
    <row r="39" spans="2:33" ht="14.5">
      <c r="B39" s="119">
        <f>IF(C39="","",COUNTIF($C$16:C39,"&lt;&gt;""")-COUNTBLANK($C$16:C39))</f>
        <v>20</v>
      </c>
      <c r="C39" s="53" t="s">
        <v>315</v>
      </c>
      <c r="D39" s="397" t="s">
        <v>548</v>
      </c>
      <c r="E39" s="109" t="s">
        <v>128</v>
      </c>
      <c r="F39" s="54" t="s">
        <v>109</v>
      </c>
      <c r="G39" s="60"/>
      <c r="H39" s="112">
        <f t="shared" si="4"/>
        <v>1</v>
      </c>
      <c r="I39" s="74"/>
      <c r="J39" s="113"/>
      <c r="K39" s="171"/>
      <c r="L39" s="74"/>
      <c r="M39" s="113"/>
      <c r="N39" s="171"/>
      <c r="O39" s="74"/>
      <c r="P39" s="113"/>
      <c r="Q39" s="171"/>
      <c r="R39" s="74"/>
      <c r="S39" s="74"/>
      <c r="T39" s="74"/>
      <c r="U39" s="74"/>
      <c r="V39" s="74"/>
      <c r="W39" s="74"/>
      <c r="X39" s="74"/>
      <c r="Y39" s="74"/>
      <c r="Z39" s="74"/>
      <c r="AA39" s="484"/>
      <c r="AB39" s="33"/>
      <c r="AC39" s="113"/>
      <c r="AD39" s="60"/>
      <c r="AE39" s="380"/>
      <c r="AF39" s="60"/>
      <c r="AG39" s="115"/>
    </row>
    <row r="40" spans="2:33" ht="14.5">
      <c r="B40" s="119">
        <f>IF(C40="","",COUNTIF($C$16:C40,"&lt;&gt;""")-COUNTBLANK($C$16:C40))</f>
        <v>21</v>
      </c>
      <c r="C40" s="53" t="s">
        <v>316</v>
      </c>
      <c r="D40" s="397" t="s">
        <v>575</v>
      </c>
      <c r="E40" s="109" t="s">
        <v>128</v>
      </c>
      <c r="F40" s="54" t="s">
        <v>114</v>
      </c>
      <c r="G40" s="60"/>
      <c r="H40" s="112">
        <f t="shared" si="4"/>
        <v>1</v>
      </c>
      <c r="I40" s="134">
        <f>SUM(I34:I39)</f>
        <v>0</v>
      </c>
      <c r="J40" s="113"/>
      <c r="K40" s="171"/>
      <c r="L40" s="134">
        <f>SUM(L34:L39)</f>
        <v>0</v>
      </c>
      <c r="M40" s="113"/>
      <c r="N40" s="171"/>
      <c r="O40" s="134">
        <f>SUM(O34:O39)</f>
        <v>0</v>
      </c>
      <c r="P40" s="113"/>
      <c r="Q40" s="171"/>
      <c r="R40" s="134">
        <f t="shared" ref="R40:Z40" si="5">SUM(R34:R39)</f>
        <v>0</v>
      </c>
      <c r="S40" s="134">
        <f t="shared" si="5"/>
        <v>0</v>
      </c>
      <c r="T40" s="134">
        <f t="shared" si="5"/>
        <v>0</v>
      </c>
      <c r="U40" s="134">
        <f t="shared" si="5"/>
        <v>0</v>
      </c>
      <c r="V40" s="134">
        <f>SUM(V34:V39)</f>
        <v>0</v>
      </c>
      <c r="W40" s="134">
        <f t="shared" si="5"/>
        <v>0</v>
      </c>
      <c r="X40" s="134">
        <f t="shared" si="5"/>
        <v>0</v>
      </c>
      <c r="Y40" s="134">
        <f t="shared" si="5"/>
        <v>0</v>
      </c>
      <c r="Z40" s="134">
        <f t="shared" si="5"/>
        <v>0</v>
      </c>
      <c r="AA40" s="504">
        <f>SUM(AA34:AA39)</f>
        <v>0</v>
      </c>
      <c r="AB40" s="33"/>
      <c r="AC40" s="113"/>
      <c r="AD40" s="60"/>
      <c r="AE40" s="380"/>
      <c r="AF40" s="60"/>
      <c r="AG40" s="115"/>
    </row>
    <row r="41" spans="2:33" ht="14.5">
      <c r="B41" s="48"/>
      <c r="C41" s="61"/>
      <c r="D41" s="401"/>
      <c r="E41" s="61"/>
      <c r="F41" s="61"/>
      <c r="G41" s="61"/>
      <c r="H41" s="70"/>
      <c r="I41" s="170"/>
      <c r="J41" s="170"/>
      <c r="K41" s="170"/>
      <c r="L41" s="170"/>
      <c r="M41" s="170"/>
      <c r="N41" s="170"/>
      <c r="O41" s="170"/>
      <c r="P41" s="170"/>
      <c r="Q41" s="170"/>
      <c r="R41" s="170"/>
      <c r="S41" s="170"/>
      <c r="T41" s="170"/>
      <c r="U41" s="61"/>
      <c r="V41" s="60"/>
      <c r="W41" s="212"/>
      <c r="X41" s="61"/>
      <c r="Y41" s="60"/>
      <c r="Z41" s="60"/>
      <c r="AA41" s="233"/>
      <c r="AB41" s="60"/>
      <c r="AC41" s="60"/>
      <c r="AD41" s="60"/>
      <c r="AE41" s="60"/>
      <c r="AF41" s="60"/>
      <c r="AG41" s="169"/>
    </row>
    <row r="42" spans="2:33" ht="14.5">
      <c r="B42" s="48"/>
      <c r="C42" s="61"/>
      <c r="D42" s="401"/>
      <c r="E42" s="61"/>
      <c r="F42" s="61"/>
      <c r="G42" s="60"/>
      <c r="H42" s="70"/>
      <c r="I42" s="170"/>
      <c r="J42" s="170"/>
      <c r="K42" s="170"/>
      <c r="L42" s="170"/>
      <c r="M42" s="170"/>
      <c r="N42" s="170"/>
      <c r="O42" s="170"/>
      <c r="P42" s="170"/>
      <c r="Q42" s="170"/>
      <c r="R42" s="170"/>
      <c r="S42" s="170"/>
      <c r="T42" s="170"/>
      <c r="U42" s="60"/>
      <c r="V42" s="60"/>
      <c r="W42" s="124"/>
      <c r="X42" s="61"/>
      <c r="Y42" s="60"/>
      <c r="Z42" s="60"/>
      <c r="AA42" s="233"/>
      <c r="AB42" s="60"/>
      <c r="AC42" s="60"/>
      <c r="AD42" s="60"/>
      <c r="AE42" s="60"/>
      <c r="AF42" s="60"/>
      <c r="AG42" s="169"/>
    </row>
    <row r="43" spans="2:33" ht="14.5">
      <c r="B43" s="48"/>
      <c r="C43" s="61" t="s">
        <v>110</v>
      </c>
      <c r="D43" s="401"/>
      <c r="E43" s="61"/>
      <c r="F43" s="61"/>
      <c r="G43" s="60"/>
      <c r="H43" s="70"/>
      <c r="I43" s="61"/>
      <c r="J43" s="61"/>
      <c r="K43" s="61"/>
      <c r="L43" s="61"/>
      <c r="M43" s="61"/>
      <c r="N43" s="61"/>
      <c r="O43" s="61"/>
      <c r="P43" s="61"/>
      <c r="Q43" s="61"/>
      <c r="R43" s="61"/>
      <c r="S43" s="61"/>
      <c r="T43" s="61"/>
      <c r="U43" s="60"/>
      <c r="V43" s="60"/>
      <c r="W43" s="124"/>
      <c r="X43" s="61"/>
      <c r="Y43" s="60"/>
      <c r="Z43" s="60"/>
      <c r="AA43" s="233"/>
      <c r="AB43" s="60"/>
      <c r="AC43" s="60"/>
      <c r="AD43" s="60"/>
      <c r="AE43" s="60"/>
      <c r="AF43" s="60"/>
      <c r="AG43" s="169"/>
    </row>
    <row r="44" spans="2:33" ht="14.5">
      <c r="B44" s="48"/>
      <c r="C44" s="579"/>
      <c r="D44" s="580"/>
      <c r="E44" s="580"/>
      <c r="F44" s="581"/>
      <c r="G44" s="60"/>
      <c r="H44" s="70"/>
      <c r="I44" s="61"/>
      <c r="J44" s="61"/>
      <c r="K44" s="61"/>
      <c r="L44" s="61"/>
      <c r="M44" s="61"/>
      <c r="N44" s="61"/>
      <c r="O44" s="61"/>
      <c r="P44" s="61"/>
      <c r="Q44" s="61"/>
      <c r="R44" s="61"/>
      <c r="S44" s="61"/>
      <c r="T44" s="61"/>
      <c r="U44" s="60"/>
      <c r="V44" s="60"/>
      <c r="W44" s="124"/>
      <c r="X44" s="61"/>
      <c r="Y44" s="60"/>
      <c r="Z44" s="60"/>
      <c r="AA44" s="233"/>
      <c r="AB44" s="60"/>
      <c r="AC44" s="60"/>
      <c r="AD44" s="60"/>
      <c r="AE44" s="60"/>
      <c r="AF44" s="60"/>
      <c r="AG44" s="169"/>
    </row>
    <row r="45" spans="2:33" ht="14.5">
      <c r="B45" s="48"/>
      <c r="C45" s="582"/>
      <c r="D45" s="601"/>
      <c r="E45" s="601"/>
      <c r="F45" s="584"/>
      <c r="G45" s="60"/>
      <c r="H45" s="70"/>
      <c r="I45" s="61"/>
      <c r="J45" s="61"/>
      <c r="K45" s="61"/>
      <c r="L45" s="61"/>
      <c r="M45" s="61"/>
      <c r="N45" s="61"/>
      <c r="O45" s="61"/>
      <c r="P45" s="61"/>
      <c r="Q45" s="61"/>
      <c r="R45" s="61"/>
      <c r="S45" s="61"/>
      <c r="T45" s="61"/>
      <c r="U45" s="60"/>
      <c r="V45" s="60"/>
      <c r="W45" s="124"/>
      <c r="X45" s="61"/>
      <c r="Y45" s="60"/>
      <c r="Z45" s="60"/>
      <c r="AA45" s="233"/>
      <c r="AB45" s="60"/>
      <c r="AC45" s="60"/>
      <c r="AD45" s="60"/>
      <c r="AE45" s="60"/>
      <c r="AF45" s="60"/>
      <c r="AG45" s="169"/>
    </row>
    <row r="46" spans="2:33" ht="14.5">
      <c r="B46" s="48"/>
      <c r="C46" s="582"/>
      <c r="D46" s="601"/>
      <c r="E46" s="601"/>
      <c r="F46" s="584"/>
      <c r="G46" s="60"/>
      <c r="H46" s="70"/>
      <c r="I46" s="61"/>
      <c r="J46" s="61"/>
      <c r="K46" s="61"/>
      <c r="L46" s="61"/>
      <c r="M46" s="61"/>
      <c r="N46" s="61"/>
      <c r="O46" s="61"/>
      <c r="P46" s="61"/>
      <c r="Q46" s="61"/>
      <c r="R46" s="61"/>
      <c r="S46" s="61"/>
      <c r="T46" s="61"/>
      <c r="U46" s="60"/>
      <c r="V46" s="60"/>
      <c r="W46" s="124"/>
      <c r="X46" s="61"/>
      <c r="Y46" s="60"/>
      <c r="Z46" s="60"/>
      <c r="AA46" s="233"/>
      <c r="AB46" s="60"/>
      <c r="AC46" s="60"/>
      <c r="AD46" s="60"/>
      <c r="AE46" s="60"/>
      <c r="AF46" s="60"/>
      <c r="AG46" s="169"/>
    </row>
    <row r="47" spans="2:33" ht="14.5">
      <c r="B47" s="48"/>
      <c r="C47" s="582"/>
      <c r="D47" s="601"/>
      <c r="E47" s="601"/>
      <c r="F47" s="584"/>
      <c r="G47" s="60"/>
      <c r="H47" s="70"/>
      <c r="I47" s="61"/>
      <c r="J47" s="61"/>
      <c r="K47" s="61"/>
      <c r="L47" s="61"/>
      <c r="M47" s="61"/>
      <c r="N47" s="61"/>
      <c r="O47" s="61"/>
      <c r="P47" s="61"/>
      <c r="Q47" s="61"/>
      <c r="R47" s="61"/>
      <c r="S47" s="61"/>
      <c r="T47" s="61"/>
      <c r="U47" s="60"/>
      <c r="V47" s="60"/>
      <c r="W47" s="124"/>
      <c r="X47" s="61"/>
      <c r="Y47" s="60"/>
      <c r="Z47" s="60"/>
      <c r="AA47" s="233"/>
      <c r="AB47" s="60"/>
      <c r="AC47" s="60"/>
      <c r="AD47" s="60"/>
      <c r="AE47" s="60"/>
      <c r="AF47" s="60"/>
      <c r="AG47" s="169"/>
    </row>
    <row r="48" spans="2:33" ht="14.5">
      <c r="B48" s="48"/>
      <c r="C48" s="585"/>
      <c r="D48" s="586"/>
      <c r="E48" s="586"/>
      <c r="F48" s="587"/>
      <c r="G48" s="60"/>
      <c r="H48" s="70"/>
      <c r="I48" s="61"/>
      <c r="J48" s="61"/>
      <c r="K48" s="61"/>
      <c r="L48" s="61"/>
      <c r="M48" s="61"/>
      <c r="N48" s="61"/>
      <c r="O48" s="61"/>
      <c r="P48" s="61"/>
      <c r="Q48" s="61"/>
      <c r="R48" s="61"/>
      <c r="S48" s="61"/>
      <c r="T48" s="61"/>
      <c r="U48" s="60"/>
      <c r="V48" s="60"/>
      <c r="W48" s="124"/>
      <c r="X48" s="61"/>
      <c r="Y48" s="60"/>
      <c r="Z48" s="60"/>
      <c r="AA48" s="233"/>
      <c r="AB48" s="60"/>
      <c r="AC48" s="60"/>
      <c r="AD48" s="60"/>
      <c r="AE48" s="60"/>
      <c r="AF48" s="60"/>
      <c r="AG48" s="169"/>
    </row>
    <row r="49" spans="1:33" ht="14.5">
      <c r="B49" s="48"/>
      <c r="C49" s="61"/>
      <c r="D49" s="61"/>
      <c r="E49" s="61"/>
      <c r="F49" s="61"/>
      <c r="G49" s="60"/>
      <c r="H49" s="70"/>
      <c r="I49" s="61"/>
      <c r="J49" s="61"/>
      <c r="K49" s="61"/>
      <c r="L49" s="61"/>
      <c r="M49" s="61"/>
      <c r="N49" s="61"/>
      <c r="O49" s="61"/>
      <c r="P49" s="61"/>
      <c r="Q49" s="61"/>
      <c r="R49" s="61"/>
      <c r="S49" s="61"/>
      <c r="T49" s="61"/>
      <c r="U49" s="60"/>
      <c r="V49" s="60"/>
      <c r="W49" s="124"/>
      <c r="X49" s="61"/>
      <c r="Y49" s="60"/>
      <c r="Z49" s="60"/>
      <c r="AA49" s="233"/>
      <c r="AB49" s="60"/>
      <c r="AC49" s="60"/>
      <c r="AD49" s="60"/>
      <c r="AE49" s="60"/>
      <c r="AF49" s="60"/>
      <c r="AG49" s="169"/>
    </row>
    <row r="50" spans="1:33" ht="14.5">
      <c r="B50" s="48"/>
      <c r="C50" s="61"/>
      <c r="D50" s="197"/>
      <c r="E50" s="197"/>
      <c r="F50" s="197"/>
      <c r="G50" s="60"/>
      <c r="H50" s="70"/>
      <c r="I50" s="61"/>
      <c r="J50" s="61"/>
      <c r="K50" s="61"/>
      <c r="L50" s="61"/>
      <c r="M50" s="61"/>
      <c r="N50" s="61"/>
      <c r="O50" s="61"/>
      <c r="P50" s="61"/>
      <c r="Q50" s="61"/>
      <c r="R50" s="61"/>
      <c r="S50" s="61"/>
      <c r="T50" s="61"/>
      <c r="U50" s="61"/>
      <c r="V50" s="60"/>
      <c r="W50" s="124"/>
      <c r="X50" s="61"/>
      <c r="Y50" s="60"/>
      <c r="Z50" s="60"/>
      <c r="AA50" s="233"/>
      <c r="AB50" s="60"/>
      <c r="AC50" s="60"/>
      <c r="AD50" s="60"/>
      <c r="AE50" s="60"/>
      <c r="AF50" s="60"/>
      <c r="AG50" s="169"/>
    </row>
    <row r="51" spans="1:33" ht="14.5">
      <c r="B51" s="213" t="s">
        <v>111</v>
      </c>
      <c r="C51" s="214"/>
      <c r="D51" s="214"/>
      <c r="E51" s="214"/>
      <c r="F51" s="214"/>
      <c r="G51" s="214"/>
      <c r="H51" s="215"/>
      <c r="I51" s="214"/>
      <c r="J51" s="214"/>
      <c r="K51" s="214"/>
      <c r="L51" s="214"/>
      <c r="M51" s="214"/>
      <c r="N51" s="214"/>
      <c r="O51" s="214"/>
      <c r="P51" s="214"/>
      <c r="Q51" s="214"/>
      <c r="R51" s="214"/>
      <c r="S51" s="214"/>
      <c r="T51" s="214"/>
      <c r="U51" s="214"/>
      <c r="V51" s="214"/>
      <c r="W51" s="214"/>
      <c r="X51" s="214"/>
      <c r="Y51" s="214"/>
      <c r="Z51" s="214"/>
      <c r="AA51" s="549"/>
      <c r="AB51" s="214"/>
      <c r="AC51" s="214"/>
      <c r="AD51" s="214"/>
      <c r="AE51" s="214"/>
      <c r="AF51" s="214"/>
      <c r="AG51" s="216"/>
    </row>
    <row r="52" spans="1:33" ht="14.5" hidden="1">
      <c r="A52"/>
      <c r="B52"/>
      <c r="C52"/>
      <c r="D52"/>
      <c r="E52"/>
      <c r="F52"/>
      <c r="G52"/>
      <c r="H52"/>
      <c r="I52"/>
      <c r="J52"/>
      <c r="K52"/>
      <c r="L52"/>
      <c r="M52"/>
      <c r="N52"/>
      <c r="O52"/>
      <c r="P52"/>
      <c r="Q52"/>
      <c r="R52"/>
      <c r="S52"/>
      <c r="T52"/>
      <c r="U52"/>
      <c r="V52"/>
      <c r="W52"/>
      <c r="X52"/>
      <c r="Y52"/>
      <c r="Z52"/>
      <c r="AA52" s="533"/>
      <c r="AB52"/>
      <c r="AC52"/>
      <c r="AD52"/>
      <c r="AE52"/>
      <c r="AF52"/>
      <c r="AG52"/>
    </row>
    <row r="53" spans="1:33" ht="0" hidden="1" customHeight="1">
      <c r="A53"/>
      <c r="B53"/>
      <c r="C53"/>
      <c r="D53"/>
      <c r="E53"/>
      <c r="F53"/>
      <c r="G53"/>
      <c r="H53"/>
      <c r="I53"/>
      <c r="J53"/>
      <c r="K53"/>
      <c r="L53"/>
      <c r="M53"/>
      <c r="N53"/>
      <c r="O53"/>
      <c r="P53"/>
      <c r="Q53"/>
      <c r="R53"/>
      <c r="S53"/>
      <c r="T53"/>
      <c r="U53"/>
      <c r="V53"/>
      <c r="W53"/>
      <c r="X53"/>
      <c r="Y53"/>
      <c r="Z53"/>
      <c r="AA53" s="533"/>
      <c r="AB53"/>
      <c r="AC53"/>
      <c r="AD53"/>
      <c r="AE53"/>
      <c r="AF53"/>
      <c r="AG53"/>
    </row>
    <row r="54" spans="1:33" ht="14.9" hidden="1" customHeight="1">
      <c r="A54"/>
      <c r="B54"/>
      <c r="C54"/>
      <c r="D54"/>
      <c r="E54"/>
      <c r="F54"/>
      <c r="G54"/>
      <c r="H54"/>
      <c r="I54"/>
      <c r="J54"/>
      <c r="K54"/>
      <c r="L54"/>
      <c r="M54"/>
      <c r="N54"/>
      <c r="O54"/>
      <c r="P54"/>
      <c r="Q54"/>
      <c r="R54"/>
      <c r="S54"/>
      <c r="T54"/>
      <c r="U54"/>
      <c r="V54"/>
      <c r="W54"/>
      <c r="X54"/>
      <c r="Y54"/>
      <c r="Z54"/>
      <c r="AA54" s="533"/>
      <c r="AB54"/>
      <c r="AC54"/>
      <c r="AD54"/>
      <c r="AE54"/>
      <c r="AF54"/>
      <c r="AG54"/>
    </row>
    <row r="55" spans="1:33" ht="15" hidden="1" customHeight="1">
      <c r="A55"/>
      <c r="B55"/>
      <c r="C55"/>
      <c r="D55"/>
      <c r="E55"/>
      <c r="F55"/>
      <c r="G55"/>
      <c r="H55"/>
      <c r="I55"/>
      <c r="J55"/>
      <c r="K55"/>
      <c r="L55"/>
      <c r="M55"/>
      <c r="N55"/>
      <c r="O55"/>
      <c r="P55"/>
      <c r="Q55"/>
      <c r="R55"/>
      <c r="S55"/>
      <c r="T55"/>
      <c r="U55"/>
      <c r="V55"/>
      <c r="W55"/>
      <c r="X55"/>
      <c r="Y55"/>
      <c r="Z55"/>
      <c r="AA55" s="533"/>
      <c r="AB55"/>
      <c r="AC55"/>
      <c r="AD55"/>
      <c r="AE55"/>
      <c r="AF55"/>
      <c r="AG55"/>
    </row>
    <row r="56" spans="1:33" ht="15" hidden="1" customHeight="1">
      <c r="A56"/>
      <c r="B56"/>
      <c r="C56"/>
      <c r="D56"/>
      <c r="E56"/>
      <c r="F56"/>
      <c r="G56"/>
      <c r="H56"/>
      <c r="I56"/>
      <c r="J56"/>
      <c r="K56"/>
      <c r="L56"/>
      <c r="M56"/>
      <c r="N56"/>
      <c r="O56"/>
      <c r="P56"/>
      <c r="Q56"/>
      <c r="R56"/>
      <c r="S56"/>
      <c r="T56"/>
      <c r="U56"/>
      <c r="V56"/>
      <c r="W56"/>
      <c r="X56"/>
      <c r="Y56"/>
      <c r="Z56"/>
      <c r="AA56" s="533"/>
      <c r="AB56"/>
      <c r="AC56"/>
      <c r="AD56"/>
      <c r="AE56"/>
      <c r="AF56"/>
      <c r="AG56"/>
    </row>
    <row r="57" spans="1:33" ht="15" hidden="1" customHeight="1">
      <c r="A57"/>
      <c r="B57"/>
      <c r="C57"/>
      <c r="D57"/>
      <c r="E57"/>
      <c r="F57"/>
      <c r="G57"/>
      <c r="H57"/>
      <c r="I57"/>
      <c r="J57"/>
      <c r="K57"/>
      <c r="L57"/>
      <c r="M57"/>
      <c r="N57"/>
      <c r="O57"/>
      <c r="P57"/>
      <c r="Q57"/>
      <c r="R57"/>
      <c r="S57"/>
      <c r="T57"/>
      <c r="U57"/>
      <c r="V57"/>
      <c r="W57"/>
      <c r="X57"/>
      <c r="Y57"/>
      <c r="Z57"/>
      <c r="AA57" s="533"/>
      <c r="AB57"/>
      <c r="AC57"/>
      <c r="AD57"/>
      <c r="AE57"/>
      <c r="AF57"/>
      <c r="AG57"/>
    </row>
    <row r="58" spans="1:33" ht="15" hidden="1" customHeight="1">
      <c r="A58"/>
      <c r="B58"/>
      <c r="C58"/>
      <c r="D58"/>
      <c r="E58"/>
      <c r="F58"/>
      <c r="G58"/>
      <c r="H58"/>
      <c r="I58"/>
      <c r="J58"/>
      <c r="K58"/>
      <c r="L58"/>
      <c r="M58"/>
      <c r="N58"/>
      <c r="O58"/>
      <c r="P58"/>
      <c r="Q58"/>
      <c r="R58"/>
      <c r="S58"/>
      <c r="T58"/>
      <c r="U58"/>
      <c r="V58"/>
      <c r="W58"/>
      <c r="X58"/>
      <c r="Y58"/>
      <c r="Z58"/>
      <c r="AA58" s="533"/>
      <c r="AB58"/>
      <c r="AC58"/>
      <c r="AD58"/>
      <c r="AE58"/>
      <c r="AF58"/>
      <c r="AG58"/>
    </row>
    <row r="59" spans="1:33" ht="15" hidden="1" customHeight="1">
      <c r="A59"/>
      <c r="B59"/>
      <c r="C59"/>
      <c r="D59"/>
      <c r="E59"/>
      <c r="F59"/>
      <c r="G59"/>
      <c r="H59"/>
      <c r="I59"/>
      <c r="J59"/>
      <c r="K59"/>
      <c r="L59"/>
      <c r="M59"/>
      <c r="N59"/>
      <c r="O59"/>
      <c r="P59"/>
      <c r="Q59"/>
      <c r="R59"/>
      <c r="S59"/>
      <c r="T59"/>
      <c r="U59"/>
      <c r="V59"/>
      <c r="W59"/>
      <c r="X59"/>
      <c r="Y59"/>
      <c r="Z59"/>
      <c r="AA59" s="533"/>
      <c r="AB59"/>
      <c r="AC59"/>
      <c r="AD59"/>
      <c r="AE59"/>
      <c r="AF59"/>
      <c r="AG59"/>
    </row>
    <row r="60" spans="1:33" ht="15" hidden="1" customHeight="1">
      <c r="A60"/>
      <c r="B60"/>
      <c r="C60"/>
      <c r="D60"/>
      <c r="E60"/>
      <c r="F60"/>
      <c r="G60"/>
      <c r="H60"/>
      <c r="I60"/>
      <c r="J60"/>
      <c r="K60"/>
      <c r="L60"/>
      <c r="M60"/>
      <c r="N60"/>
      <c r="O60"/>
      <c r="P60"/>
      <c r="Q60"/>
      <c r="R60"/>
      <c r="S60"/>
      <c r="T60"/>
      <c r="U60"/>
      <c r="V60"/>
      <c r="W60"/>
      <c r="X60"/>
      <c r="Y60"/>
      <c r="Z60"/>
      <c r="AA60" s="533"/>
      <c r="AB60"/>
      <c r="AC60"/>
      <c r="AD60"/>
      <c r="AE60"/>
      <c r="AF60"/>
      <c r="AG60"/>
    </row>
    <row r="61" spans="1:33" ht="15" hidden="1" customHeight="1">
      <c r="A61"/>
      <c r="B61"/>
      <c r="C61"/>
      <c r="D61"/>
      <c r="E61"/>
      <c r="F61"/>
      <c r="G61"/>
      <c r="H61"/>
      <c r="I61"/>
      <c r="J61"/>
      <c r="K61"/>
      <c r="L61"/>
      <c r="M61"/>
      <c r="N61"/>
      <c r="O61"/>
      <c r="P61"/>
      <c r="Q61"/>
      <c r="R61"/>
      <c r="S61"/>
      <c r="T61"/>
      <c r="U61"/>
      <c r="V61"/>
      <c r="W61"/>
      <c r="X61"/>
      <c r="Y61"/>
      <c r="Z61"/>
      <c r="AA61" s="533"/>
      <c r="AB61"/>
      <c r="AC61"/>
      <c r="AD61"/>
      <c r="AE61"/>
      <c r="AF61"/>
      <c r="AG61"/>
    </row>
    <row r="62" spans="1:33" ht="15" hidden="1" customHeight="1">
      <c r="A62"/>
      <c r="B62"/>
      <c r="C62"/>
      <c r="D62"/>
      <c r="E62"/>
      <c r="F62"/>
      <c r="G62"/>
      <c r="H62"/>
      <c r="I62"/>
      <c r="J62"/>
      <c r="K62"/>
      <c r="L62"/>
      <c r="M62"/>
      <c r="N62"/>
      <c r="O62"/>
      <c r="P62"/>
      <c r="Q62"/>
      <c r="R62"/>
      <c r="S62"/>
      <c r="T62"/>
      <c r="U62"/>
      <c r="V62"/>
      <c r="W62"/>
      <c r="X62"/>
      <c r="Y62"/>
      <c r="Z62"/>
      <c r="AA62" s="533"/>
      <c r="AB62"/>
      <c r="AC62"/>
      <c r="AD62"/>
      <c r="AE62"/>
      <c r="AF62"/>
      <c r="AG62"/>
    </row>
    <row r="63" spans="1:33" ht="15" hidden="1" customHeight="1">
      <c r="A63"/>
      <c r="B63"/>
      <c r="C63"/>
      <c r="D63"/>
      <c r="E63"/>
      <c r="F63"/>
      <c r="G63"/>
      <c r="H63"/>
      <c r="I63"/>
      <c r="J63"/>
      <c r="K63"/>
      <c r="L63"/>
      <c r="M63"/>
      <c r="N63"/>
      <c r="O63"/>
      <c r="P63"/>
      <c r="Q63"/>
      <c r="R63"/>
      <c r="S63"/>
      <c r="T63"/>
      <c r="U63"/>
      <c r="V63"/>
      <c r="W63"/>
      <c r="X63"/>
      <c r="Y63"/>
      <c r="Z63"/>
      <c r="AA63" s="533"/>
      <c r="AB63"/>
      <c r="AC63"/>
      <c r="AD63"/>
      <c r="AE63"/>
      <c r="AF63"/>
      <c r="AG63"/>
    </row>
    <row r="64" spans="1:33" ht="15" hidden="1" customHeight="1">
      <c r="A64"/>
      <c r="B64"/>
      <c r="C64"/>
      <c r="D64"/>
      <c r="E64"/>
      <c r="F64"/>
      <c r="G64"/>
      <c r="H64"/>
      <c r="I64"/>
      <c r="J64"/>
      <c r="K64"/>
      <c r="L64"/>
      <c r="M64"/>
      <c r="N64"/>
      <c r="O64"/>
      <c r="P64"/>
      <c r="Q64"/>
      <c r="R64"/>
      <c r="S64"/>
      <c r="T64"/>
      <c r="U64"/>
      <c r="V64"/>
      <c r="W64"/>
      <c r="X64"/>
      <c r="Y64"/>
      <c r="Z64"/>
      <c r="AA64" s="533"/>
      <c r="AB64"/>
      <c r="AC64"/>
      <c r="AD64"/>
      <c r="AE64"/>
      <c r="AF64"/>
      <c r="AG64"/>
    </row>
    <row r="65" spans="1:33" ht="15" hidden="1" customHeight="1">
      <c r="A65"/>
      <c r="B65"/>
      <c r="C65"/>
      <c r="D65"/>
      <c r="E65"/>
      <c r="F65"/>
      <c r="G65"/>
      <c r="H65"/>
      <c r="I65"/>
      <c r="J65"/>
      <c r="K65"/>
      <c r="L65"/>
      <c r="M65"/>
      <c r="N65"/>
      <c r="O65"/>
      <c r="P65"/>
      <c r="Q65"/>
      <c r="R65"/>
      <c r="S65"/>
      <c r="T65"/>
      <c r="U65"/>
      <c r="V65"/>
      <c r="W65"/>
      <c r="X65"/>
      <c r="Y65"/>
      <c r="Z65"/>
      <c r="AA65" s="533"/>
      <c r="AB65"/>
      <c r="AC65"/>
      <c r="AD65"/>
      <c r="AE65"/>
      <c r="AF65"/>
      <c r="AG65"/>
    </row>
    <row r="66" spans="1:33" ht="15" hidden="1" customHeight="1">
      <c r="A66"/>
      <c r="B66"/>
      <c r="C66"/>
      <c r="D66"/>
      <c r="E66"/>
      <c r="F66"/>
      <c r="G66"/>
      <c r="H66"/>
      <c r="I66"/>
      <c r="J66"/>
      <c r="K66"/>
      <c r="L66"/>
      <c r="M66"/>
      <c r="N66"/>
      <c r="O66"/>
      <c r="P66"/>
      <c r="Q66"/>
      <c r="R66"/>
      <c r="S66"/>
      <c r="T66"/>
      <c r="U66"/>
      <c r="V66"/>
      <c r="W66"/>
      <c r="X66"/>
      <c r="Y66"/>
      <c r="Z66"/>
      <c r="AA66" s="533"/>
      <c r="AB66"/>
      <c r="AC66"/>
      <c r="AD66"/>
      <c r="AE66"/>
      <c r="AF66"/>
      <c r="AG66"/>
    </row>
    <row r="67" spans="1:33" ht="15" hidden="1" customHeight="1">
      <c r="A67"/>
      <c r="B67"/>
      <c r="C67"/>
      <c r="D67"/>
      <c r="E67"/>
      <c r="F67"/>
      <c r="G67"/>
      <c r="H67"/>
      <c r="I67"/>
      <c r="J67"/>
      <c r="K67"/>
      <c r="L67"/>
      <c r="M67"/>
      <c r="N67"/>
      <c r="O67"/>
      <c r="P67"/>
      <c r="Q67"/>
      <c r="R67"/>
      <c r="S67"/>
      <c r="T67"/>
      <c r="U67"/>
      <c r="V67"/>
      <c r="W67"/>
      <c r="X67"/>
      <c r="Y67"/>
      <c r="Z67"/>
      <c r="AA67" s="533"/>
      <c r="AB67"/>
      <c r="AC67"/>
      <c r="AD67"/>
      <c r="AE67"/>
      <c r="AF67"/>
      <c r="AG67"/>
    </row>
    <row r="68" spans="1:33" ht="15" hidden="1" customHeight="1">
      <c r="A68"/>
      <c r="B68"/>
      <c r="C68"/>
      <c r="D68"/>
      <c r="E68"/>
      <c r="F68"/>
      <c r="G68"/>
      <c r="H68"/>
      <c r="I68"/>
      <c r="J68"/>
      <c r="K68"/>
      <c r="L68"/>
      <c r="M68"/>
      <c r="N68"/>
      <c r="O68"/>
      <c r="P68"/>
      <c r="Q68"/>
      <c r="R68"/>
      <c r="S68"/>
      <c r="T68"/>
      <c r="U68"/>
      <c r="V68"/>
      <c r="W68"/>
      <c r="X68"/>
      <c r="Y68"/>
      <c r="Z68"/>
      <c r="AA68" s="533"/>
      <c r="AB68"/>
      <c r="AC68"/>
      <c r="AD68"/>
      <c r="AE68"/>
      <c r="AF68"/>
      <c r="AG68"/>
    </row>
    <row r="69" spans="1:33" ht="15" hidden="1" customHeight="1">
      <c r="A69"/>
      <c r="B69"/>
      <c r="C69"/>
      <c r="D69"/>
      <c r="E69"/>
      <c r="F69"/>
      <c r="G69"/>
      <c r="H69"/>
      <c r="I69"/>
      <c r="J69"/>
      <c r="K69"/>
      <c r="L69"/>
      <c r="M69"/>
      <c r="N69"/>
      <c r="O69"/>
      <c r="P69"/>
      <c r="Q69"/>
      <c r="R69"/>
      <c r="S69"/>
      <c r="T69"/>
      <c r="U69"/>
      <c r="V69"/>
      <c r="W69"/>
      <c r="X69"/>
      <c r="Y69"/>
      <c r="Z69"/>
      <c r="AA69" s="533"/>
      <c r="AB69"/>
      <c r="AC69"/>
      <c r="AD69"/>
      <c r="AE69"/>
      <c r="AF69"/>
      <c r="AG69"/>
    </row>
    <row r="70" spans="1:33" ht="15" hidden="1" customHeight="1">
      <c r="A70"/>
      <c r="B70"/>
      <c r="C70"/>
      <c r="D70"/>
      <c r="E70"/>
      <c r="F70"/>
      <c r="G70"/>
      <c r="H70"/>
      <c r="I70"/>
      <c r="J70"/>
      <c r="K70"/>
      <c r="L70"/>
      <c r="M70"/>
      <c r="N70"/>
      <c r="O70"/>
      <c r="P70"/>
      <c r="Q70"/>
      <c r="R70"/>
      <c r="S70"/>
      <c r="T70"/>
      <c r="U70"/>
      <c r="V70"/>
      <c r="W70"/>
      <c r="X70"/>
      <c r="Y70"/>
      <c r="Z70"/>
      <c r="AA70" s="533"/>
      <c r="AB70"/>
      <c r="AC70"/>
      <c r="AD70"/>
      <c r="AE70"/>
      <c r="AF70"/>
      <c r="AG70"/>
    </row>
    <row r="71" spans="1:33" ht="15" hidden="1" customHeight="1">
      <c r="A71"/>
      <c r="B71"/>
      <c r="C71"/>
      <c r="D71"/>
      <c r="E71"/>
      <c r="F71"/>
      <c r="G71"/>
      <c r="H71"/>
      <c r="I71"/>
      <c r="J71"/>
      <c r="K71"/>
      <c r="L71"/>
      <c r="M71"/>
      <c r="N71"/>
      <c r="O71"/>
      <c r="P71"/>
      <c r="Q71"/>
      <c r="R71"/>
      <c r="S71"/>
      <c r="T71"/>
      <c r="U71"/>
      <c r="V71"/>
      <c r="W71"/>
      <c r="X71"/>
      <c r="Y71"/>
      <c r="Z71"/>
      <c r="AA71" s="533"/>
      <c r="AB71"/>
      <c r="AC71"/>
      <c r="AD71"/>
      <c r="AE71"/>
      <c r="AF71"/>
      <c r="AG71"/>
    </row>
    <row r="72" spans="1:33" ht="15" hidden="1" customHeight="1">
      <c r="A72"/>
      <c r="B72"/>
      <c r="C72"/>
      <c r="D72"/>
      <c r="E72"/>
      <c r="F72"/>
      <c r="G72"/>
      <c r="H72"/>
      <c r="I72"/>
      <c r="J72"/>
      <c r="K72"/>
      <c r="L72"/>
      <c r="M72"/>
      <c r="N72"/>
      <c r="O72"/>
      <c r="P72"/>
      <c r="Q72"/>
      <c r="R72"/>
      <c r="S72"/>
      <c r="T72"/>
      <c r="U72"/>
      <c r="V72"/>
      <c r="W72"/>
      <c r="X72"/>
      <c r="Y72"/>
      <c r="Z72"/>
      <c r="AA72" s="533"/>
      <c r="AB72"/>
      <c r="AC72"/>
      <c r="AD72"/>
      <c r="AE72"/>
      <c r="AF72"/>
      <c r="AG72"/>
    </row>
    <row r="73" spans="1:33" ht="15" hidden="1" customHeight="1">
      <c r="A73"/>
      <c r="B73"/>
      <c r="C73"/>
      <c r="D73"/>
      <c r="E73"/>
      <c r="F73"/>
      <c r="G73"/>
      <c r="H73"/>
      <c r="I73"/>
      <c r="J73"/>
      <c r="K73"/>
      <c r="L73"/>
      <c r="M73"/>
      <c r="N73"/>
      <c r="O73"/>
      <c r="P73"/>
      <c r="Q73"/>
      <c r="R73"/>
      <c r="S73"/>
      <c r="T73"/>
      <c r="U73"/>
      <c r="V73"/>
      <c r="W73"/>
      <c r="X73"/>
      <c r="Y73"/>
      <c r="Z73"/>
      <c r="AA73" s="533"/>
      <c r="AB73"/>
      <c r="AC73"/>
      <c r="AD73"/>
      <c r="AE73"/>
      <c r="AF73"/>
      <c r="AG73"/>
    </row>
    <row r="74" spans="1:33" ht="15" hidden="1" customHeight="1">
      <c r="A74"/>
      <c r="B74"/>
      <c r="C74"/>
      <c r="D74"/>
      <c r="E74"/>
      <c r="F74"/>
      <c r="G74"/>
      <c r="H74"/>
      <c r="I74"/>
      <c r="J74"/>
      <c r="K74"/>
      <c r="L74"/>
      <c r="M74"/>
      <c r="N74"/>
      <c r="O74"/>
      <c r="P74"/>
      <c r="Q74"/>
      <c r="R74"/>
      <c r="S74"/>
      <c r="T74"/>
      <c r="U74"/>
      <c r="V74"/>
      <c r="W74"/>
      <c r="X74"/>
      <c r="Y74"/>
      <c r="Z74"/>
      <c r="AA74" s="533"/>
      <c r="AB74"/>
      <c r="AC74"/>
      <c r="AD74"/>
      <c r="AE74"/>
      <c r="AF74"/>
      <c r="AG74"/>
    </row>
    <row r="75" spans="1:33" ht="15" hidden="1" customHeight="1">
      <c r="A75"/>
      <c r="B75"/>
      <c r="C75"/>
      <c r="D75"/>
      <c r="E75"/>
      <c r="F75"/>
      <c r="G75"/>
      <c r="H75"/>
      <c r="I75"/>
      <c r="J75"/>
      <c r="K75"/>
      <c r="L75"/>
      <c r="M75"/>
      <c r="N75"/>
      <c r="O75"/>
      <c r="P75"/>
      <c r="Q75"/>
      <c r="R75"/>
      <c r="S75"/>
      <c r="T75"/>
      <c r="U75"/>
      <c r="V75"/>
      <c r="W75"/>
      <c r="X75"/>
      <c r="Y75"/>
      <c r="Z75"/>
      <c r="AA75" s="533"/>
      <c r="AB75"/>
      <c r="AC75"/>
      <c r="AD75"/>
      <c r="AE75"/>
      <c r="AF75"/>
      <c r="AG75"/>
    </row>
    <row r="76" spans="1:33" ht="15" hidden="1" customHeight="1">
      <c r="A76"/>
      <c r="B76"/>
      <c r="C76"/>
      <c r="D76"/>
      <c r="E76"/>
      <c r="F76"/>
      <c r="G76"/>
      <c r="H76"/>
      <c r="I76"/>
      <c r="J76"/>
      <c r="K76"/>
      <c r="L76"/>
      <c r="M76"/>
      <c r="N76"/>
      <c r="O76"/>
      <c r="P76"/>
      <c r="Q76"/>
      <c r="R76"/>
      <c r="S76"/>
      <c r="T76"/>
      <c r="U76"/>
      <c r="V76"/>
      <c r="W76"/>
      <c r="X76"/>
      <c r="Y76"/>
      <c r="Z76"/>
      <c r="AA76" s="533"/>
      <c r="AB76"/>
      <c r="AC76"/>
      <c r="AD76"/>
      <c r="AE76"/>
      <c r="AF76"/>
      <c r="AG76"/>
    </row>
    <row r="77" spans="1:33" ht="15" hidden="1" customHeight="1">
      <c r="A77"/>
      <c r="B77"/>
      <c r="C77"/>
      <c r="D77"/>
      <c r="E77"/>
      <c r="F77"/>
      <c r="G77"/>
      <c r="H77"/>
      <c r="I77"/>
      <c r="J77"/>
      <c r="K77"/>
      <c r="L77"/>
      <c r="M77"/>
      <c r="N77"/>
      <c r="O77"/>
      <c r="P77"/>
      <c r="Q77"/>
      <c r="R77"/>
      <c r="S77"/>
      <c r="T77"/>
      <c r="U77"/>
      <c r="V77"/>
      <c r="W77"/>
      <c r="X77"/>
      <c r="Y77"/>
      <c r="Z77"/>
      <c r="AA77" s="533"/>
      <c r="AB77"/>
      <c r="AC77"/>
      <c r="AD77"/>
      <c r="AE77"/>
      <c r="AF77"/>
      <c r="AG77"/>
    </row>
    <row r="78" spans="1:33" ht="15" hidden="1" customHeight="1">
      <c r="A78"/>
      <c r="B78"/>
      <c r="C78"/>
      <c r="D78"/>
      <c r="E78"/>
      <c r="F78"/>
      <c r="G78"/>
      <c r="H78"/>
      <c r="I78"/>
      <c r="J78"/>
      <c r="K78"/>
      <c r="L78"/>
      <c r="M78"/>
      <c r="N78"/>
      <c r="O78"/>
      <c r="P78"/>
      <c r="Q78"/>
      <c r="R78"/>
      <c r="S78"/>
      <c r="T78"/>
      <c r="U78"/>
      <c r="V78"/>
      <c r="W78"/>
      <c r="X78"/>
      <c r="Y78"/>
      <c r="Z78"/>
      <c r="AA78" s="533"/>
      <c r="AB78"/>
      <c r="AC78"/>
      <c r="AD78"/>
      <c r="AE78"/>
      <c r="AF78"/>
      <c r="AG78"/>
    </row>
    <row r="79" spans="1:33" ht="15" hidden="1" customHeight="1">
      <c r="A79"/>
      <c r="B79"/>
      <c r="C79"/>
      <c r="D79"/>
      <c r="E79"/>
      <c r="F79"/>
      <c r="G79"/>
      <c r="H79"/>
      <c r="I79"/>
      <c r="J79"/>
      <c r="K79"/>
      <c r="L79"/>
      <c r="M79"/>
      <c r="N79"/>
      <c r="O79"/>
      <c r="P79"/>
      <c r="Q79"/>
      <c r="R79"/>
      <c r="S79"/>
      <c r="T79"/>
      <c r="U79"/>
      <c r="V79"/>
      <c r="W79"/>
      <c r="X79"/>
      <c r="Y79"/>
      <c r="Z79"/>
      <c r="AA79" s="533"/>
      <c r="AB79"/>
      <c r="AC79"/>
      <c r="AD79"/>
      <c r="AE79"/>
      <c r="AF79"/>
      <c r="AG79"/>
    </row>
    <row r="80" spans="1:33" ht="15" hidden="1" customHeight="1">
      <c r="A80"/>
      <c r="B80"/>
      <c r="C80"/>
      <c r="D80"/>
      <c r="E80"/>
      <c r="F80"/>
      <c r="G80"/>
      <c r="H80"/>
      <c r="I80"/>
      <c r="J80"/>
      <c r="K80"/>
      <c r="L80"/>
      <c r="M80"/>
      <c r="N80"/>
      <c r="O80"/>
      <c r="P80"/>
      <c r="Q80"/>
      <c r="R80"/>
      <c r="S80"/>
      <c r="T80"/>
      <c r="U80"/>
      <c r="V80"/>
      <c r="W80"/>
      <c r="X80"/>
      <c r="Y80"/>
      <c r="Z80"/>
      <c r="AA80" s="533"/>
      <c r="AB80"/>
      <c r="AC80"/>
      <c r="AD80"/>
      <c r="AE80"/>
      <c r="AF80"/>
      <c r="AG80"/>
    </row>
    <row r="81" spans="1:33" ht="15" hidden="1" customHeight="1">
      <c r="A81"/>
      <c r="B81"/>
      <c r="C81"/>
      <c r="D81"/>
      <c r="E81"/>
      <c r="F81"/>
      <c r="G81"/>
      <c r="H81"/>
      <c r="I81"/>
      <c r="J81"/>
      <c r="K81"/>
      <c r="L81"/>
      <c r="M81"/>
      <c r="N81"/>
      <c r="O81"/>
      <c r="P81"/>
      <c r="Q81"/>
      <c r="R81"/>
      <c r="S81"/>
      <c r="T81"/>
      <c r="U81"/>
      <c r="V81"/>
      <c r="W81"/>
      <c r="X81"/>
      <c r="Y81"/>
      <c r="Z81"/>
      <c r="AA81" s="533"/>
      <c r="AB81"/>
      <c r="AC81"/>
      <c r="AD81"/>
      <c r="AE81"/>
      <c r="AF81"/>
      <c r="AG81"/>
    </row>
  </sheetData>
  <mergeCells count="18">
    <mergeCell ref="AC10:AC12"/>
    <mergeCell ref="AA10:AA12"/>
    <mergeCell ref="C44:F48"/>
    <mergeCell ref="H10:H12"/>
    <mergeCell ref="AE10:AE12"/>
    <mergeCell ref="AG10:AG12"/>
    <mergeCell ref="I10:J11"/>
    <mergeCell ref="L10:M11"/>
    <mergeCell ref="O10:P11"/>
    <mergeCell ref="W10:W12"/>
    <mergeCell ref="X10:X12"/>
    <mergeCell ref="Y10:Y12"/>
    <mergeCell ref="R10:R12"/>
    <mergeCell ref="S10:S12"/>
    <mergeCell ref="T10:T12"/>
    <mergeCell ref="U10:U12"/>
    <mergeCell ref="V10:V12"/>
    <mergeCell ref="Z10:Z12"/>
  </mergeCells>
  <conditionalFormatting sqref="H3">
    <cfRule type="cellIs" dxfId="153" priority="35" stopIfTrue="1" operator="greaterThan">
      <formula>0</formula>
    </cfRule>
    <cfRule type="cellIs" dxfId="152" priority="36" stopIfTrue="1" operator="lessThan">
      <formula>1</formula>
    </cfRule>
  </conditionalFormatting>
  <conditionalFormatting sqref="H17:H20">
    <cfRule type="cellIs" dxfId="151" priority="25" stopIfTrue="1" operator="greaterThan">
      <formula>0</formula>
    </cfRule>
    <cfRule type="cellIs" dxfId="150" priority="26" stopIfTrue="1" operator="lessThan">
      <formula>1</formula>
    </cfRule>
  </conditionalFormatting>
  <conditionalFormatting sqref="H21">
    <cfRule type="cellIs" dxfId="149" priority="15" stopIfTrue="1" operator="greaterThan">
      <formula>0</formula>
    </cfRule>
    <cfRule type="cellIs" dxfId="148" priority="16" stopIfTrue="1" operator="lessThan">
      <formula>1</formula>
    </cfRule>
  </conditionalFormatting>
  <conditionalFormatting sqref="H16:H21">
    <cfRule type="cellIs" dxfId="147" priority="9" stopIfTrue="1" operator="greaterThan">
      <formula>0</formula>
    </cfRule>
    <cfRule type="cellIs" dxfId="146" priority="10" stopIfTrue="1" operator="lessThan">
      <formula>1</formula>
    </cfRule>
  </conditionalFormatting>
  <conditionalFormatting sqref="H24:H31">
    <cfRule type="cellIs" dxfId="145" priority="3" stopIfTrue="1" operator="greaterThan">
      <formula>0</formula>
    </cfRule>
    <cfRule type="cellIs" dxfId="144" priority="4" stopIfTrue="1" operator="lessThan">
      <formula>1</formula>
    </cfRule>
  </conditionalFormatting>
  <conditionalFormatting sqref="H34:H40">
    <cfRule type="cellIs" dxfId="143" priority="1" stopIfTrue="1" operator="greaterThan">
      <formula>0</formula>
    </cfRule>
    <cfRule type="cellIs" dxfId="142" priority="2" stopIfTrue="1" operator="lessThan">
      <formula>1</formula>
    </cfRule>
  </conditionalFormatting>
  <dataValidations disablePrompts="1" count="1">
    <dataValidation type="list" allowBlank="1" showInputMessage="1" showErrorMessage="1" sqref="J34:J40 M34:M40 M24:M31 P34:P40 P16:P21 J24:J31 M16:M21 J16:J21 P24:P31 AC16:AC21 AC24:AC31 AC34:AC40" xr:uid="{41142FCE-BD91-442C-BD84-E3921A1290D3}">
      <formula1>Confidence_grade</formula1>
    </dataValidation>
  </dataValidations>
  <pageMargins left="0.23622047244094491" right="0.23622047244094491" top="0.74803149606299213" bottom="0.74803149606299213" header="0.31496062992125984" footer="0.31496062992125984"/>
  <pageSetup paperSize="9" scale="64" fitToWidth="0" orientation="landscape" r:id="rId1"/>
  <headerFooter>
    <oddHeader>&amp;LDepartment of Internal Affairs - Three Waters Reform Programme - Request for Information Template Workbook I</oddHeader>
    <oddFooter>&amp;LPage &amp;P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291F3A-7E05-419D-AB1C-499186F4CCE1}">
  <sheetPr>
    <tabColor rgb="FF7030A0"/>
    <pageSetUpPr fitToPage="1"/>
  </sheetPr>
  <dimension ref="A1:XEK59"/>
  <sheetViews>
    <sheetView showGridLines="0" zoomScale="80" zoomScaleNormal="80" workbookViewId="0">
      <pane xSplit="8" ySplit="12" topLeftCell="I13" activePane="bottomRight" state="frozen"/>
      <selection activeCell="F20" sqref="F20"/>
      <selection pane="topRight" activeCell="F20" sqref="F20"/>
      <selection pane="bottomLeft" activeCell="F20" sqref="F20"/>
      <selection pane="bottomRight" activeCell="L22" sqref="L22"/>
    </sheetView>
  </sheetViews>
  <sheetFormatPr defaultColWidth="0" defaultRowHeight="0" customHeight="1" zeroHeight="1"/>
  <cols>
    <col min="1" max="1" width="2.453125" style="31" customWidth="1"/>
    <col min="2" max="2" width="6.453125" style="31" customWidth="1"/>
    <col min="3" max="3" width="17.08984375" style="31" customWidth="1"/>
    <col min="4" max="4" width="45.08984375" style="31" bestFit="1" customWidth="1"/>
    <col min="5" max="5" width="9.453125" style="31" customWidth="1"/>
    <col min="6" max="6" width="8.54296875" style="31" customWidth="1"/>
    <col min="7" max="7" width="8.54296875" style="33" customWidth="1"/>
    <col min="8" max="8" width="19" style="66" bestFit="1" customWidth="1"/>
    <col min="9" max="9" width="13.54296875" style="31" customWidth="1"/>
    <col min="10" max="11" width="5.54296875" style="31" customWidth="1"/>
    <col min="12" max="12" width="13.54296875" style="31" customWidth="1"/>
    <col min="13" max="14" width="5.54296875" style="31" customWidth="1"/>
    <col min="15" max="15" width="13.54296875" style="31" customWidth="1"/>
    <col min="16" max="16" width="5.54296875" style="31" customWidth="1"/>
    <col min="17" max="17" width="5.54296875" style="33" customWidth="1"/>
    <col min="18" max="18" width="16.54296875" style="31" customWidth="1"/>
    <col min="19" max="19" width="16.54296875" style="33" customWidth="1"/>
    <col min="20" max="20" width="16.54296875" style="104" customWidth="1"/>
    <col min="21" max="26" width="16.54296875" style="31" customWidth="1"/>
    <col min="27" max="27" width="16.54296875" style="32" customWidth="1"/>
    <col min="28" max="30" width="5.54296875" style="31" customWidth="1"/>
    <col min="31" max="31" width="15.453125" style="31" customWidth="1"/>
    <col min="32" max="32" width="5.54296875" style="31" customWidth="1"/>
    <col min="33" max="33" width="49.453125" style="31" customWidth="1"/>
    <col min="34" max="35" width="5.54296875" hidden="1"/>
    <col min="36" max="16354" width="9.453125" hidden="1"/>
    <col min="16366" max="16384" width="9.453125" hidden="1"/>
  </cols>
  <sheetData>
    <row r="1" spans="1:33" ht="28.4" customHeight="1">
      <c r="B1" s="35" t="str">
        <f>'Key information'!$B$6</f>
        <v>Three Waters Reform Programme: Request for Information Workbook I</v>
      </c>
      <c r="C1" s="36"/>
      <c r="D1" s="36"/>
      <c r="E1" s="186"/>
      <c r="F1" s="186"/>
      <c r="G1" s="186"/>
      <c r="H1" s="67"/>
      <c r="I1" s="186"/>
      <c r="J1" s="186"/>
      <c r="K1" s="186"/>
      <c r="L1" s="186"/>
      <c r="M1" s="186"/>
      <c r="N1" s="186"/>
      <c r="O1" s="186"/>
      <c r="P1" s="186"/>
      <c r="Q1" s="186"/>
      <c r="R1" s="186"/>
      <c r="S1" s="186"/>
      <c r="T1" s="186"/>
      <c r="U1" s="186"/>
      <c r="V1" s="186"/>
      <c r="W1" s="186"/>
      <c r="X1" s="186"/>
      <c r="Y1" s="186"/>
      <c r="Z1" s="186"/>
      <c r="AA1" s="536"/>
      <c r="AB1" s="186"/>
      <c r="AC1" s="186"/>
      <c r="AD1" s="186"/>
      <c r="AE1" s="186"/>
      <c r="AF1" s="186"/>
      <c r="AG1" s="186"/>
    </row>
    <row r="2" spans="1:33" ht="20">
      <c r="B2" s="37"/>
      <c r="C2" s="38"/>
      <c r="D2" s="420"/>
      <c r="G2" s="31"/>
      <c r="H2" s="31"/>
      <c r="Q2" s="31"/>
      <c r="S2" s="31"/>
      <c r="T2" s="31"/>
      <c r="AG2" s="63"/>
    </row>
    <row r="3" spans="1:33" ht="14.5">
      <c r="A3" s="39"/>
      <c r="B3" s="320" t="s">
        <v>495</v>
      </c>
      <c r="C3" s="40"/>
      <c r="D3" s="321">
        <f>'Key information'!$E$8</f>
        <v>0</v>
      </c>
      <c r="E3" s="40"/>
      <c r="F3" s="39"/>
      <c r="G3" s="322" t="s">
        <v>100</v>
      </c>
      <c r="H3" s="324">
        <f>SUM(H16:H18)</f>
        <v>3</v>
      </c>
      <c r="I3" s="39"/>
      <c r="J3" s="39"/>
      <c r="K3" s="39"/>
      <c r="L3" s="39"/>
      <c r="M3" s="39"/>
      <c r="N3" s="39"/>
      <c r="O3" s="39"/>
      <c r="P3" s="206"/>
      <c r="S3" s="31"/>
      <c r="T3" s="31"/>
      <c r="V3" s="40"/>
      <c r="W3" s="40"/>
      <c r="X3" s="40"/>
      <c r="Y3" s="40"/>
      <c r="Z3" s="40"/>
      <c r="AA3" s="369"/>
      <c r="AB3" s="40"/>
      <c r="AC3" s="40"/>
      <c r="AD3" s="40"/>
      <c r="AE3" s="40"/>
      <c r="AF3" s="40"/>
      <c r="AG3" s="63"/>
    </row>
    <row r="4" spans="1:33" ht="14.5">
      <c r="B4" s="448" t="s">
        <v>507</v>
      </c>
      <c r="C4" s="190"/>
      <c r="D4" s="191"/>
      <c r="E4" s="192"/>
      <c r="F4" s="192"/>
      <c r="G4" s="192"/>
      <c r="H4" s="192"/>
      <c r="I4" s="192"/>
      <c r="J4" s="192"/>
      <c r="K4" s="192"/>
      <c r="L4" s="192"/>
      <c r="M4" s="192"/>
      <c r="N4" s="192"/>
      <c r="O4" s="192"/>
      <c r="P4" s="192"/>
      <c r="Q4" s="192"/>
      <c r="R4" s="192"/>
      <c r="S4" s="192"/>
      <c r="T4" s="192"/>
      <c r="U4" s="192"/>
      <c r="V4" s="192"/>
      <c r="W4" s="192"/>
      <c r="X4" s="192"/>
      <c r="Y4" s="192"/>
      <c r="Z4" s="192"/>
      <c r="AA4" s="544"/>
      <c r="AB4" s="192"/>
      <c r="AC4" s="192"/>
      <c r="AD4" s="192"/>
      <c r="AE4" s="192"/>
      <c r="AF4" s="192"/>
      <c r="AG4" s="137"/>
    </row>
    <row r="5" spans="1:33" ht="14.5">
      <c r="C5" s="32"/>
      <c r="H5" s="33"/>
      <c r="Q5" s="31"/>
      <c r="S5" s="31"/>
      <c r="T5" s="31"/>
      <c r="AG5" s="63"/>
    </row>
    <row r="6" spans="1:33" ht="15" thickBot="1">
      <c r="B6" s="44"/>
      <c r="C6" s="45"/>
      <c r="D6" s="46"/>
      <c r="E6" s="46"/>
      <c r="F6" s="46"/>
      <c r="G6" s="46"/>
      <c r="H6" s="46"/>
      <c r="I6" s="46"/>
      <c r="J6" s="46"/>
      <c r="K6" s="46"/>
      <c r="L6" s="46"/>
      <c r="M6" s="46"/>
      <c r="N6" s="46"/>
      <c r="O6" s="46"/>
      <c r="P6" s="46"/>
      <c r="Q6" s="46"/>
      <c r="R6" s="46"/>
      <c r="S6" s="46"/>
      <c r="T6" s="46"/>
      <c r="U6" s="46"/>
      <c r="V6" s="46"/>
      <c r="W6" s="46"/>
      <c r="X6" s="46"/>
      <c r="Y6" s="46"/>
      <c r="Z6" s="46"/>
      <c r="AA6" s="146"/>
      <c r="AB6" s="46"/>
      <c r="AC6" s="46"/>
      <c r="AD6" s="46"/>
      <c r="AE6" s="46"/>
      <c r="AF6" s="46"/>
      <c r="AG6" s="131"/>
    </row>
    <row r="7" spans="1:33" ht="14.5">
      <c r="B7" s="48"/>
      <c r="C7" s="86" t="s">
        <v>722</v>
      </c>
      <c r="D7" s="87"/>
      <c r="H7" s="31"/>
      <c r="AG7" s="117"/>
    </row>
    <row r="8" spans="1:33" ht="15" thickBot="1">
      <c r="B8" s="48"/>
      <c r="C8" s="88" t="s">
        <v>318</v>
      </c>
      <c r="D8" s="89"/>
      <c r="H8" s="31"/>
      <c r="U8" s="104"/>
      <c r="AG8" s="117"/>
    </row>
    <row r="9" spans="1:33" ht="17.5" thickBot="1">
      <c r="B9" s="48"/>
      <c r="H9" s="31"/>
      <c r="AC9" s="334" t="s">
        <v>836</v>
      </c>
      <c r="AG9" s="207"/>
    </row>
    <row r="10" spans="1:33" ht="21" customHeight="1">
      <c r="B10" s="48"/>
      <c r="C10" s="86" t="s">
        <v>101</v>
      </c>
      <c r="D10" s="95" t="s">
        <v>32</v>
      </c>
      <c r="E10" s="95" t="s">
        <v>102</v>
      </c>
      <c r="F10" s="91" t="s">
        <v>103</v>
      </c>
      <c r="H10" s="602" t="s">
        <v>104</v>
      </c>
      <c r="I10" s="605">
        <v>43646</v>
      </c>
      <c r="J10" s="606"/>
      <c r="L10" s="605">
        <v>44012</v>
      </c>
      <c r="M10" s="606"/>
      <c r="O10" s="594" t="s">
        <v>8</v>
      </c>
      <c r="P10" s="595"/>
      <c r="Q10" s="31"/>
      <c r="R10" s="567" t="s">
        <v>132</v>
      </c>
      <c r="S10" s="567" t="s">
        <v>118</v>
      </c>
      <c r="T10" s="567" t="s">
        <v>119</v>
      </c>
      <c r="U10" s="567" t="s">
        <v>120</v>
      </c>
      <c r="V10" s="567" t="s">
        <v>121</v>
      </c>
      <c r="W10" s="567" t="s">
        <v>122</v>
      </c>
      <c r="X10" s="567" t="s">
        <v>123</v>
      </c>
      <c r="Y10" s="567" t="s">
        <v>124</v>
      </c>
      <c r="Z10" s="567" t="s">
        <v>125</v>
      </c>
      <c r="AA10" s="567" t="s">
        <v>835</v>
      </c>
      <c r="AC10" s="576" t="s">
        <v>112</v>
      </c>
      <c r="AD10" s="33"/>
      <c r="AE10" s="570" t="s">
        <v>105</v>
      </c>
      <c r="AF10" s="49"/>
      <c r="AG10" s="573" t="s">
        <v>106</v>
      </c>
    </row>
    <row r="11" spans="1:33" ht="14.5">
      <c r="B11" s="48"/>
      <c r="C11" s="126" t="s">
        <v>107</v>
      </c>
      <c r="D11" s="94"/>
      <c r="E11" s="94"/>
      <c r="F11" s="92" t="s">
        <v>108</v>
      </c>
      <c r="H11" s="603"/>
      <c r="I11" s="607"/>
      <c r="J11" s="608"/>
      <c r="L11" s="607"/>
      <c r="M11" s="608"/>
      <c r="O11" s="596"/>
      <c r="P11" s="597"/>
      <c r="Q11" s="31"/>
      <c r="R11" s="568"/>
      <c r="S11" s="568"/>
      <c r="T11" s="568"/>
      <c r="U11" s="568"/>
      <c r="V11" s="568"/>
      <c r="W11" s="568"/>
      <c r="X11" s="568"/>
      <c r="Y11" s="568"/>
      <c r="Z11" s="568"/>
      <c r="AA11" s="568"/>
      <c r="AC11" s="577"/>
      <c r="AD11" s="33"/>
      <c r="AE11" s="571"/>
      <c r="AF11" s="49"/>
      <c r="AG11" s="574"/>
    </row>
    <row r="12" spans="1:33" ht="15" thickBot="1">
      <c r="B12" s="48"/>
      <c r="C12" s="88"/>
      <c r="D12" s="96"/>
      <c r="E12" s="96"/>
      <c r="F12" s="93"/>
      <c r="H12" s="604"/>
      <c r="I12" s="98"/>
      <c r="J12" s="375" t="s">
        <v>112</v>
      </c>
      <c r="L12" s="98"/>
      <c r="M12" s="375" t="s">
        <v>112</v>
      </c>
      <c r="O12" s="98"/>
      <c r="P12" s="375" t="s">
        <v>112</v>
      </c>
      <c r="Q12" s="31"/>
      <c r="R12" s="569"/>
      <c r="S12" s="569"/>
      <c r="T12" s="569"/>
      <c r="U12" s="569"/>
      <c r="V12" s="569"/>
      <c r="W12" s="569"/>
      <c r="X12" s="569"/>
      <c r="Y12" s="569"/>
      <c r="Z12" s="569"/>
      <c r="AA12" s="569"/>
      <c r="AC12" s="578"/>
      <c r="AD12" s="33"/>
      <c r="AE12" s="572"/>
      <c r="AF12" s="50"/>
      <c r="AG12" s="575"/>
    </row>
    <row r="13" spans="1:33" ht="14.5">
      <c r="B13" s="48"/>
      <c r="H13" s="31"/>
      <c r="S13" s="31"/>
      <c r="T13" s="31"/>
      <c r="AG13" s="63"/>
    </row>
    <row r="14" spans="1:33" ht="14.5">
      <c r="B14" s="48"/>
      <c r="G14" s="31"/>
      <c r="H14" s="31"/>
      <c r="Q14" s="31"/>
      <c r="S14" s="31"/>
      <c r="T14" s="31"/>
      <c r="AG14" s="63"/>
    </row>
    <row r="15" spans="1:33" ht="16">
      <c r="B15" s="48"/>
      <c r="C15" s="53"/>
      <c r="D15" s="55" t="s">
        <v>319</v>
      </c>
      <c r="E15" s="55"/>
      <c r="F15" s="53"/>
      <c r="H15" s="31"/>
      <c r="I15" s="33"/>
      <c r="J15" s="33"/>
      <c r="K15" s="33"/>
      <c r="L15" s="33"/>
      <c r="M15" s="33"/>
      <c r="N15" s="33"/>
      <c r="O15" s="33"/>
      <c r="S15" s="31"/>
      <c r="T15" s="31"/>
      <c r="Z15" s="90"/>
      <c r="AA15" s="539"/>
      <c r="AE15" s="33"/>
      <c r="AF15" s="33"/>
      <c r="AG15" s="65"/>
    </row>
    <row r="16" spans="1:33" ht="14.5">
      <c r="B16" s="119">
        <f>IF(C16="","",COUNTIF($C16:C$16,"&lt;&gt;""")-COUNTBLANK($C16:C$16))</f>
        <v>1</v>
      </c>
      <c r="C16" s="555" t="s">
        <v>320</v>
      </c>
      <c r="D16" s="53" t="s">
        <v>578</v>
      </c>
      <c r="E16" s="109" t="s">
        <v>116</v>
      </c>
      <c r="F16" s="54" t="s">
        <v>109</v>
      </c>
      <c r="H16" s="324">
        <f>IF(AND(I16&lt;&gt;"",J16&lt;&gt;"",L16&lt;&gt;"",M16&lt;&gt;"",O16&lt;&gt;"",P16&lt;&gt;"",AG16&lt;&gt;"",R16&lt;&gt;"",S16&lt;&gt;"",T16&lt;&gt;"",U16&lt;&gt;"",V16&lt;&gt;"",W16&lt;&gt;"",X16&lt;&gt;"",Y16&lt;&gt;"",Z16&lt;&gt;"",AA16&lt;&gt;"",AC16&lt;&gt;""),0,1)</f>
        <v>1</v>
      </c>
      <c r="I16" s="74"/>
      <c r="J16" s="113"/>
      <c r="K16" s="80"/>
      <c r="L16" s="74"/>
      <c r="M16" s="113"/>
      <c r="N16" s="80"/>
      <c r="O16" s="74"/>
      <c r="P16" s="113"/>
      <c r="Q16" s="80"/>
      <c r="R16" s="74"/>
      <c r="S16" s="74"/>
      <c r="T16" s="74"/>
      <c r="U16" s="74"/>
      <c r="V16" s="74"/>
      <c r="W16" s="74"/>
      <c r="X16" s="74"/>
      <c r="Y16" s="74"/>
      <c r="Z16" s="74"/>
      <c r="AA16" s="484"/>
      <c r="AC16" s="113"/>
      <c r="AE16" s="380"/>
      <c r="AF16" s="33"/>
      <c r="AG16" s="127"/>
    </row>
    <row r="17" spans="1:33" ht="14.5">
      <c r="B17" s="119">
        <f>IF(C17="","",COUNTIF($C$16:C17,"&lt;&gt;""")-COUNTBLANK($C$16:C17))</f>
        <v>2</v>
      </c>
      <c r="C17" s="555" t="s">
        <v>321</v>
      </c>
      <c r="D17" s="53" t="s">
        <v>322</v>
      </c>
      <c r="E17" s="109" t="s">
        <v>116</v>
      </c>
      <c r="F17" s="54" t="s">
        <v>109</v>
      </c>
      <c r="H17" s="442">
        <f t="shared" ref="H17:H18" si="0">IF(AND(I17&lt;&gt;"",J17&lt;&gt;"",L17&lt;&gt;"",M17&lt;&gt;"",O17&lt;&gt;"",P17&lt;&gt;"",AG17&lt;&gt;"",R17&lt;&gt;"",S17&lt;&gt;"",T17&lt;&gt;"",U17&lt;&gt;"",V17&lt;&gt;"",W17&lt;&gt;"",X17&lt;&gt;"",Y17&lt;&gt;"",Z17&lt;&gt;"",AA17&lt;&gt;"",AC17&lt;&gt;""),0,1)</f>
        <v>1</v>
      </c>
      <c r="I17" s="74"/>
      <c r="J17" s="113"/>
      <c r="K17" s="80"/>
      <c r="L17" s="74"/>
      <c r="M17" s="113"/>
      <c r="N17" s="80"/>
      <c r="O17" s="74"/>
      <c r="P17" s="113"/>
      <c r="Q17" s="80"/>
      <c r="R17" s="74"/>
      <c r="S17" s="74"/>
      <c r="T17" s="74"/>
      <c r="U17" s="74"/>
      <c r="V17" s="74"/>
      <c r="W17" s="74"/>
      <c r="X17" s="74"/>
      <c r="Y17" s="74"/>
      <c r="Z17" s="74"/>
      <c r="AA17" s="484"/>
      <c r="AC17" s="113"/>
      <c r="AE17" s="380"/>
      <c r="AF17" s="33"/>
      <c r="AG17" s="127"/>
    </row>
    <row r="18" spans="1:33" ht="14.5">
      <c r="B18" s="119">
        <f>IF(C18="","",COUNTIF($C$16:C18,"&lt;&gt;""")-COUNTBLANK($C$16:C18))</f>
        <v>3</v>
      </c>
      <c r="C18" s="555" t="s">
        <v>323</v>
      </c>
      <c r="D18" s="53" t="s">
        <v>570</v>
      </c>
      <c r="E18" s="109" t="s">
        <v>116</v>
      </c>
      <c r="F18" s="54" t="s">
        <v>109</v>
      </c>
      <c r="H18" s="442">
        <f t="shared" si="0"/>
        <v>1</v>
      </c>
      <c r="I18" s="74"/>
      <c r="J18" s="113"/>
      <c r="K18" s="80"/>
      <c r="L18" s="74"/>
      <c r="M18" s="113"/>
      <c r="N18" s="80"/>
      <c r="O18" s="74"/>
      <c r="P18" s="113"/>
      <c r="Q18" s="80"/>
      <c r="R18" s="74"/>
      <c r="S18" s="74"/>
      <c r="T18" s="74"/>
      <c r="U18" s="74"/>
      <c r="V18" s="74"/>
      <c r="W18" s="74"/>
      <c r="X18" s="74"/>
      <c r="Y18" s="74"/>
      <c r="Z18" s="74"/>
      <c r="AA18" s="484"/>
      <c r="AC18" s="113"/>
      <c r="AE18" s="380"/>
      <c r="AF18" s="33"/>
      <c r="AG18" s="127"/>
    </row>
    <row r="19" spans="1:33" ht="14.5">
      <c r="B19" s="48"/>
      <c r="G19" s="31"/>
      <c r="H19" s="31"/>
      <c r="I19" s="79"/>
      <c r="J19" s="79"/>
      <c r="K19" s="79"/>
      <c r="L19" s="79"/>
      <c r="M19" s="79"/>
      <c r="N19" s="79"/>
      <c r="O19" s="79"/>
      <c r="Q19" s="31"/>
      <c r="T19" s="208"/>
      <c r="AG19" s="63"/>
    </row>
    <row r="20" spans="1:33" ht="14.5">
      <c r="B20" s="48"/>
      <c r="H20" s="31"/>
      <c r="I20" s="79"/>
      <c r="J20" s="79"/>
      <c r="K20" s="79"/>
      <c r="L20" s="79"/>
      <c r="M20" s="79"/>
      <c r="N20" s="79"/>
      <c r="O20" s="79"/>
      <c r="R20" s="33"/>
      <c r="T20" s="376"/>
      <c r="AG20" s="63"/>
    </row>
    <row r="21" spans="1:33" ht="14.5">
      <c r="B21" s="48"/>
      <c r="C21" s="31" t="s">
        <v>110</v>
      </c>
      <c r="H21" s="31"/>
      <c r="R21" s="33"/>
      <c r="T21" s="376"/>
      <c r="AG21" s="63"/>
    </row>
    <row r="22" spans="1:33" ht="14.5">
      <c r="B22" s="48"/>
      <c r="C22" s="636"/>
      <c r="D22" s="636"/>
      <c r="E22" s="636"/>
      <c r="F22" s="636"/>
      <c r="H22" s="31"/>
      <c r="R22" s="33"/>
      <c r="T22" s="376"/>
      <c r="AG22" s="63"/>
    </row>
    <row r="23" spans="1:33" ht="14.5">
      <c r="B23" s="48"/>
      <c r="C23" s="636"/>
      <c r="D23" s="636"/>
      <c r="E23" s="636"/>
      <c r="F23" s="636"/>
      <c r="H23" s="31"/>
      <c r="R23" s="33"/>
      <c r="AG23" s="63"/>
    </row>
    <row r="24" spans="1:33" ht="14.5">
      <c r="B24" s="48"/>
      <c r="C24" s="636"/>
      <c r="D24" s="636"/>
      <c r="E24" s="636"/>
      <c r="F24" s="636"/>
      <c r="H24" s="31"/>
      <c r="R24" s="33"/>
      <c r="AG24" s="63"/>
    </row>
    <row r="25" spans="1:33" ht="14.5">
      <c r="B25" s="48"/>
      <c r="C25" s="636"/>
      <c r="D25" s="636"/>
      <c r="E25" s="636"/>
      <c r="F25" s="636"/>
      <c r="H25" s="31"/>
      <c r="R25" s="33"/>
      <c r="AG25" s="63"/>
    </row>
    <row r="26" spans="1:33" ht="14.5">
      <c r="B26" s="48"/>
      <c r="C26" s="636"/>
      <c r="D26" s="636"/>
      <c r="E26" s="636"/>
      <c r="F26" s="636"/>
      <c r="H26" s="31"/>
      <c r="R26" s="33"/>
      <c r="AG26" s="63"/>
    </row>
    <row r="27" spans="1:33" ht="14.5">
      <c r="B27" s="48"/>
      <c r="H27" s="31"/>
      <c r="R27" s="33"/>
      <c r="AG27" s="63"/>
    </row>
    <row r="28" spans="1:33" ht="14.5">
      <c r="B28" s="48"/>
      <c r="D28" s="32"/>
      <c r="E28" s="32"/>
      <c r="F28" s="32"/>
      <c r="H28" s="31"/>
      <c r="AG28" s="63"/>
    </row>
    <row r="29" spans="1:33" ht="14.5">
      <c r="B29" s="198" t="s">
        <v>111</v>
      </c>
      <c r="C29" s="52"/>
      <c r="D29" s="52"/>
      <c r="E29" s="52"/>
      <c r="F29" s="52"/>
      <c r="G29" s="52"/>
      <c r="H29" s="52"/>
      <c r="I29" s="52"/>
      <c r="J29" s="52"/>
      <c r="K29" s="52"/>
      <c r="L29" s="52"/>
      <c r="M29" s="52"/>
      <c r="N29" s="175"/>
      <c r="O29" s="175"/>
      <c r="P29" s="175"/>
      <c r="Q29" s="175"/>
      <c r="R29" s="175"/>
      <c r="S29" s="175"/>
      <c r="T29" s="175"/>
      <c r="U29" s="175"/>
      <c r="V29" s="175"/>
      <c r="W29" s="175"/>
      <c r="X29" s="175"/>
      <c r="Y29" s="175"/>
      <c r="Z29" s="175"/>
      <c r="AA29" s="543"/>
      <c r="AB29" s="175"/>
      <c r="AC29" s="175"/>
      <c r="AD29" s="175"/>
      <c r="AE29" s="175"/>
      <c r="AF29" s="175"/>
      <c r="AG29" s="64"/>
    </row>
    <row r="30" spans="1:33" ht="14.5" hidden="1">
      <c r="A30"/>
      <c r="B30"/>
      <c r="C30"/>
      <c r="D30"/>
      <c r="E30"/>
      <c r="F30"/>
      <c r="G30"/>
      <c r="H30"/>
      <c r="I30"/>
      <c r="J30"/>
      <c r="K30"/>
      <c r="L30"/>
      <c r="M30"/>
      <c r="N30"/>
      <c r="O30"/>
      <c r="P30"/>
      <c r="Q30"/>
      <c r="R30"/>
      <c r="S30"/>
      <c r="T30"/>
      <c r="U30"/>
      <c r="V30"/>
      <c r="W30"/>
      <c r="X30"/>
      <c r="Y30"/>
      <c r="Z30"/>
      <c r="AA30" s="533"/>
      <c r="AB30"/>
      <c r="AC30"/>
      <c r="AD30"/>
      <c r="AE30"/>
      <c r="AF30"/>
      <c r="AG30"/>
    </row>
    <row r="31" spans="1:33" ht="0" hidden="1" customHeight="1">
      <c r="A31"/>
      <c r="B31"/>
      <c r="C31"/>
      <c r="D31"/>
      <c r="E31"/>
      <c r="F31"/>
      <c r="G31"/>
      <c r="H31"/>
      <c r="I31"/>
      <c r="J31"/>
      <c r="K31"/>
      <c r="L31"/>
      <c r="M31"/>
      <c r="N31"/>
      <c r="O31"/>
      <c r="P31"/>
      <c r="Q31"/>
      <c r="R31"/>
      <c r="S31"/>
      <c r="T31"/>
      <c r="U31"/>
      <c r="V31"/>
      <c r="W31"/>
      <c r="X31"/>
      <c r="Y31"/>
      <c r="Z31"/>
      <c r="AA31" s="533"/>
      <c r="AB31"/>
      <c r="AC31"/>
      <c r="AD31"/>
      <c r="AE31"/>
      <c r="AF31"/>
      <c r="AG31"/>
    </row>
    <row r="32" spans="1:33" ht="14.9" hidden="1" customHeight="1">
      <c r="A32"/>
      <c r="B32"/>
      <c r="C32"/>
      <c r="D32"/>
      <c r="E32"/>
      <c r="F32"/>
      <c r="G32"/>
      <c r="H32"/>
      <c r="I32"/>
      <c r="J32"/>
      <c r="K32"/>
      <c r="L32"/>
      <c r="M32"/>
      <c r="N32"/>
      <c r="O32"/>
      <c r="P32"/>
      <c r="Q32"/>
      <c r="R32"/>
      <c r="S32"/>
      <c r="T32"/>
      <c r="U32"/>
      <c r="V32"/>
      <c r="W32"/>
      <c r="X32"/>
      <c r="Y32"/>
      <c r="Z32"/>
      <c r="AA32" s="533"/>
      <c r="AB32"/>
      <c r="AC32"/>
      <c r="AD32"/>
      <c r="AE32"/>
      <c r="AF32"/>
      <c r="AG32"/>
    </row>
    <row r="33" spans="1:33" ht="15" hidden="1" customHeight="1">
      <c r="A33"/>
      <c r="B33"/>
      <c r="C33"/>
      <c r="D33"/>
      <c r="E33"/>
      <c r="F33"/>
      <c r="G33"/>
      <c r="H33"/>
      <c r="I33"/>
      <c r="J33"/>
      <c r="K33"/>
      <c r="L33"/>
      <c r="M33"/>
      <c r="N33"/>
      <c r="O33"/>
      <c r="P33"/>
      <c r="Q33"/>
      <c r="R33"/>
      <c r="S33"/>
      <c r="T33"/>
      <c r="U33"/>
      <c r="V33"/>
      <c r="W33"/>
      <c r="X33"/>
      <c r="Y33"/>
      <c r="Z33"/>
      <c r="AA33" s="533"/>
      <c r="AB33"/>
      <c r="AC33"/>
      <c r="AD33"/>
      <c r="AE33"/>
      <c r="AF33"/>
      <c r="AG33"/>
    </row>
    <row r="34" spans="1:33" ht="15" hidden="1" customHeight="1">
      <c r="A34"/>
      <c r="B34"/>
      <c r="C34"/>
      <c r="D34"/>
      <c r="E34"/>
      <c r="F34"/>
      <c r="G34"/>
      <c r="H34"/>
      <c r="I34"/>
      <c r="J34"/>
      <c r="K34"/>
      <c r="L34"/>
      <c r="M34"/>
      <c r="N34"/>
      <c r="O34"/>
      <c r="P34"/>
      <c r="Q34"/>
      <c r="R34"/>
      <c r="S34"/>
      <c r="T34"/>
      <c r="U34"/>
      <c r="V34"/>
      <c r="W34"/>
      <c r="X34"/>
      <c r="Y34"/>
      <c r="Z34"/>
      <c r="AA34" s="533"/>
      <c r="AB34"/>
      <c r="AC34"/>
      <c r="AD34"/>
      <c r="AE34"/>
      <c r="AF34"/>
      <c r="AG34"/>
    </row>
    <row r="35" spans="1:33" ht="15" hidden="1" customHeight="1">
      <c r="A35"/>
      <c r="B35"/>
      <c r="C35"/>
      <c r="D35"/>
      <c r="E35"/>
      <c r="F35"/>
      <c r="G35"/>
      <c r="H35"/>
      <c r="I35"/>
      <c r="J35"/>
      <c r="K35"/>
      <c r="L35"/>
      <c r="M35"/>
      <c r="N35"/>
      <c r="O35"/>
      <c r="P35"/>
      <c r="Q35"/>
      <c r="R35"/>
      <c r="S35"/>
      <c r="T35"/>
      <c r="U35"/>
      <c r="V35"/>
      <c r="W35"/>
      <c r="X35"/>
      <c r="Y35"/>
      <c r="Z35"/>
      <c r="AA35" s="533"/>
      <c r="AB35"/>
      <c r="AC35"/>
      <c r="AD35"/>
      <c r="AE35"/>
      <c r="AF35"/>
      <c r="AG35"/>
    </row>
    <row r="36" spans="1:33" ht="15" hidden="1" customHeight="1">
      <c r="A36"/>
      <c r="B36"/>
      <c r="C36"/>
      <c r="D36"/>
      <c r="E36"/>
      <c r="F36"/>
      <c r="G36"/>
      <c r="H36"/>
      <c r="I36"/>
      <c r="J36"/>
      <c r="K36"/>
      <c r="L36"/>
      <c r="M36"/>
      <c r="N36"/>
      <c r="O36"/>
      <c r="P36"/>
      <c r="Q36"/>
      <c r="R36"/>
      <c r="S36"/>
      <c r="T36"/>
      <c r="U36"/>
      <c r="V36"/>
      <c r="W36"/>
      <c r="X36"/>
      <c r="Y36"/>
      <c r="Z36"/>
      <c r="AA36" s="533"/>
      <c r="AB36"/>
      <c r="AC36"/>
      <c r="AD36"/>
      <c r="AE36"/>
      <c r="AF36"/>
      <c r="AG36"/>
    </row>
    <row r="37" spans="1:33" ht="15" hidden="1" customHeight="1">
      <c r="A37"/>
      <c r="B37"/>
      <c r="C37"/>
      <c r="D37"/>
      <c r="E37"/>
      <c r="F37"/>
      <c r="G37"/>
      <c r="H37"/>
      <c r="I37"/>
      <c r="J37"/>
      <c r="K37"/>
      <c r="L37"/>
      <c r="M37"/>
      <c r="N37"/>
      <c r="O37"/>
      <c r="P37"/>
      <c r="Q37"/>
      <c r="R37"/>
      <c r="S37"/>
      <c r="T37"/>
      <c r="U37"/>
      <c r="V37"/>
      <c r="W37"/>
      <c r="X37"/>
      <c r="Y37"/>
      <c r="Z37"/>
      <c r="AA37" s="533"/>
      <c r="AB37"/>
      <c r="AC37"/>
      <c r="AD37"/>
      <c r="AE37"/>
      <c r="AF37"/>
      <c r="AG37"/>
    </row>
    <row r="38" spans="1:33" ht="15" hidden="1" customHeight="1">
      <c r="A38"/>
      <c r="B38"/>
      <c r="C38"/>
      <c r="D38"/>
      <c r="E38"/>
      <c r="F38"/>
      <c r="G38"/>
      <c r="H38"/>
      <c r="I38"/>
      <c r="J38"/>
      <c r="K38"/>
      <c r="L38"/>
      <c r="M38"/>
      <c r="N38"/>
      <c r="O38"/>
      <c r="P38"/>
      <c r="Q38"/>
      <c r="R38"/>
      <c r="S38"/>
      <c r="T38"/>
      <c r="U38"/>
      <c r="V38"/>
      <c r="W38"/>
      <c r="X38"/>
      <c r="Y38"/>
      <c r="Z38"/>
      <c r="AA38" s="533"/>
      <c r="AB38"/>
      <c r="AC38"/>
      <c r="AD38"/>
      <c r="AE38"/>
      <c r="AF38"/>
      <c r="AG38"/>
    </row>
    <row r="39" spans="1:33" ht="15" hidden="1" customHeight="1">
      <c r="A39"/>
      <c r="B39"/>
      <c r="C39"/>
      <c r="D39"/>
      <c r="E39"/>
      <c r="F39"/>
      <c r="G39"/>
      <c r="H39"/>
      <c r="I39"/>
      <c r="J39"/>
      <c r="K39"/>
      <c r="L39"/>
      <c r="M39"/>
      <c r="N39"/>
      <c r="O39"/>
      <c r="P39"/>
      <c r="Q39"/>
      <c r="R39"/>
      <c r="S39"/>
      <c r="T39"/>
      <c r="U39"/>
      <c r="V39"/>
      <c r="W39"/>
      <c r="X39"/>
      <c r="Y39"/>
      <c r="Z39"/>
      <c r="AA39" s="533"/>
      <c r="AB39"/>
      <c r="AC39"/>
      <c r="AD39"/>
      <c r="AE39"/>
      <c r="AF39"/>
      <c r="AG39"/>
    </row>
    <row r="40" spans="1:33" ht="15" hidden="1" customHeight="1">
      <c r="A40"/>
      <c r="B40"/>
      <c r="C40"/>
      <c r="D40"/>
      <c r="E40"/>
      <c r="F40"/>
      <c r="G40"/>
      <c r="H40"/>
      <c r="I40"/>
      <c r="J40"/>
      <c r="K40"/>
      <c r="L40"/>
      <c r="M40"/>
      <c r="N40"/>
      <c r="O40"/>
      <c r="P40"/>
      <c r="Q40"/>
      <c r="R40"/>
      <c r="S40"/>
      <c r="T40"/>
      <c r="U40"/>
      <c r="V40"/>
      <c r="W40"/>
      <c r="X40"/>
      <c r="Y40"/>
      <c r="Z40"/>
      <c r="AA40" s="533"/>
      <c r="AB40"/>
      <c r="AC40"/>
      <c r="AD40"/>
      <c r="AE40"/>
      <c r="AF40"/>
      <c r="AG40"/>
    </row>
    <row r="41" spans="1:33" ht="15" hidden="1" customHeight="1">
      <c r="A41"/>
      <c r="B41"/>
      <c r="C41"/>
      <c r="D41"/>
      <c r="E41"/>
      <c r="F41"/>
      <c r="G41"/>
      <c r="H41"/>
      <c r="I41"/>
      <c r="J41"/>
      <c r="K41"/>
      <c r="L41"/>
      <c r="M41"/>
      <c r="N41"/>
      <c r="O41"/>
      <c r="P41"/>
      <c r="Q41"/>
      <c r="R41"/>
      <c r="S41"/>
      <c r="T41"/>
      <c r="U41"/>
      <c r="V41"/>
      <c r="W41"/>
      <c r="X41"/>
      <c r="Y41"/>
      <c r="Z41"/>
      <c r="AA41" s="533"/>
      <c r="AB41"/>
      <c r="AC41"/>
      <c r="AD41"/>
      <c r="AE41"/>
      <c r="AF41"/>
      <c r="AG41"/>
    </row>
    <row r="42" spans="1:33" ht="15" hidden="1" customHeight="1">
      <c r="A42"/>
      <c r="B42"/>
      <c r="C42"/>
      <c r="D42"/>
      <c r="E42"/>
      <c r="F42"/>
      <c r="G42"/>
      <c r="H42"/>
      <c r="I42"/>
      <c r="J42"/>
      <c r="K42"/>
      <c r="L42"/>
      <c r="M42"/>
      <c r="N42"/>
      <c r="O42"/>
      <c r="P42"/>
      <c r="Q42"/>
      <c r="R42"/>
      <c r="S42"/>
      <c r="T42"/>
      <c r="U42"/>
      <c r="V42"/>
      <c r="W42"/>
      <c r="X42"/>
      <c r="Y42"/>
      <c r="Z42"/>
      <c r="AA42" s="533"/>
      <c r="AB42"/>
      <c r="AC42"/>
      <c r="AD42"/>
      <c r="AE42"/>
      <c r="AF42"/>
      <c r="AG42"/>
    </row>
    <row r="43" spans="1:33" ht="15" hidden="1" customHeight="1">
      <c r="A43"/>
      <c r="B43"/>
      <c r="C43"/>
      <c r="D43"/>
      <c r="E43"/>
      <c r="F43"/>
      <c r="G43"/>
      <c r="H43"/>
      <c r="I43"/>
      <c r="J43"/>
      <c r="K43"/>
      <c r="L43"/>
      <c r="M43"/>
      <c r="N43"/>
      <c r="O43"/>
      <c r="P43"/>
      <c r="Q43"/>
      <c r="R43"/>
      <c r="S43"/>
      <c r="T43"/>
      <c r="U43"/>
      <c r="V43"/>
      <c r="W43"/>
      <c r="X43"/>
      <c r="Y43"/>
      <c r="Z43"/>
      <c r="AA43" s="533"/>
      <c r="AB43"/>
      <c r="AC43"/>
      <c r="AD43"/>
      <c r="AE43"/>
      <c r="AF43"/>
      <c r="AG43"/>
    </row>
    <row r="44" spans="1:33" ht="15" hidden="1" customHeight="1">
      <c r="A44"/>
      <c r="B44"/>
      <c r="C44"/>
      <c r="D44"/>
      <c r="E44"/>
      <c r="F44"/>
      <c r="G44"/>
      <c r="H44"/>
      <c r="I44"/>
      <c r="J44"/>
      <c r="K44"/>
      <c r="L44"/>
      <c r="M44"/>
      <c r="N44"/>
      <c r="O44"/>
      <c r="P44"/>
      <c r="Q44"/>
      <c r="R44"/>
      <c r="S44"/>
      <c r="T44"/>
      <c r="U44"/>
      <c r="V44"/>
      <c r="W44"/>
      <c r="X44"/>
      <c r="Y44"/>
      <c r="Z44"/>
      <c r="AA44" s="533"/>
      <c r="AB44"/>
      <c r="AC44"/>
      <c r="AD44"/>
      <c r="AE44"/>
      <c r="AF44"/>
      <c r="AG44"/>
    </row>
    <row r="45" spans="1:33" ht="15" hidden="1" customHeight="1">
      <c r="A45"/>
      <c r="B45"/>
      <c r="C45"/>
      <c r="D45"/>
      <c r="E45"/>
      <c r="F45"/>
      <c r="G45"/>
      <c r="H45"/>
      <c r="I45"/>
      <c r="J45"/>
      <c r="K45"/>
      <c r="L45"/>
      <c r="M45"/>
      <c r="N45"/>
      <c r="O45"/>
      <c r="P45"/>
      <c r="Q45"/>
      <c r="R45"/>
      <c r="S45"/>
      <c r="T45"/>
      <c r="U45"/>
      <c r="V45"/>
      <c r="W45"/>
      <c r="X45"/>
      <c r="Y45"/>
      <c r="Z45"/>
      <c r="AA45" s="533"/>
      <c r="AB45"/>
      <c r="AC45"/>
      <c r="AD45"/>
      <c r="AE45"/>
      <c r="AF45"/>
      <c r="AG45"/>
    </row>
    <row r="46" spans="1:33" ht="15" hidden="1" customHeight="1">
      <c r="A46"/>
      <c r="B46"/>
      <c r="C46"/>
      <c r="D46"/>
      <c r="E46"/>
      <c r="F46"/>
      <c r="G46"/>
      <c r="H46"/>
      <c r="I46"/>
      <c r="J46"/>
      <c r="K46"/>
      <c r="L46"/>
      <c r="M46"/>
      <c r="N46"/>
      <c r="O46"/>
      <c r="P46"/>
      <c r="Q46"/>
      <c r="R46"/>
      <c r="S46"/>
      <c r="T46"/>
      <c r="U46"/>
      <c r="V46"/>
      <c r="W46"/>
      <c r="X46"/>
      <c r="Y46"/>
      <c r="Z46"/>
      <c r="AA46" s="533"/>
      <c r="AB46"/>
      <c r="AC46"/>
      <c r="AD46"/>
      <c r="AE46"/>
      <c r="AF46"/>
      <c r="AG46"/>
    </row>
    <row r="47" spans="1:33" ht="15" hidden="1" customHeight="1">
      <c r="A47"/>
      <c r="B47"/>
      <c r="C47"/>
      <c r="D47"/>
      <c r="E47"/>
      <c r="F47"/>
      <c r="G47"/>
      <c r="H47"/>
      <c r="I47"/>
      <c r="J47"/>
      <c r="K47"/>
      <c r="L47"/>
      <c r="M47"/>
      <c r="N47"/>
      <c r="O47"/>
      <c r="P47"/>
      <c r="Q47"/>
      <c r="R47"/>
      <c r="S47"/>
      <c r="T47"/>
      <c r="U47"/>
      <c r="V47"/>
      <c r="W47"/>
      <c r="X47"/>
      <c r="Y47"/>
      <c r="Z47"/>
      <c r="AA47" s="533"/>
      <c r="AB47"/>
      <c r="AC47"/>
      <c r="AD47"/>
      <c r="AE47"/>
      <c r="AF47"/>
      <c r="AG47"/>
    </row>
    <row r="48" spans="1:33" ht="15" hidden="1" customHeight="1">
      <c r="A48"/>
      <c r="B48"/>
      <c r="C48"/>
      <c r="D48"/>
      <c r="E48"/>
      <c r="F48"/>
      <c r="G48"/>
      <c r="H48"/>
      <c r="I48"/>
      <c r="J48"/>
      <c r="K48"/>
      <c r="L48"/>
      <c r="M48"/>
      <c r="N48"/>
      <c r="O48"/>
      <c r="P48"/>
      <c r="Q48"/>
      <c r="R48"/>
      <c r="S48"/>
      <c r="T48"/>
      <c r="U48"/>
      <c r="V48"/>
      <c r="W48"/>
      <c r="X48"/>
      <c r="Y48"/>
      <c r="Z48"/>
      <c r="AA48" s="533"/>
      <c r="AB48"/>
      <c r="AC48"/>
      <c r="AD48"/>
      <c r="AE48"/>
      <c r="AF48"/>
      <c r="AG48"/>
    </row>
    <row r="49" spans="1:33" ht="15" hidden="1" customHeight="1">
      <c r="A49"/>
      <c r="B49"/>
      <c r="C49"/>
      <c r="D49"/>
      <c r="E49"/>
      <c r="F49"/>
      <c r="G49"/>
      <c r="H49"/>
      <c r="I49"/>
      <c r="J49"/>
      <c r="K49"/>
      <c r="L49"/>
      <c r="M49"/>
      <c r="N49"/>
      <c r="O49"/>
      <c r="P49"/>
      <c r="Q49"/>
      <c r="R49"/>
      <c r="S49"/>
      <c r="T49"/>
      <c r="U49"/>
      <c r="V49"/>
      <c r="W49"/>
      <c r="X49"/>
      <c r="Y49"/>
      <c r="Z49"/>
      <c r="AA49" s="533"/>
      <c r="AB49"/>
      <c r="AC49"/>
      <c r="AD49"/>
      <c r="AE49"/>
      <c r="AF49"/>
      <c r="AG49"/>
    </row>
    <row r="50" spans="1:33" ht="15" hidden="1" customHeight="1">
      <c r="A50"/>
      <c r="B50"/>
      <c r="C50"/>
      <c r="D50"/>
      <c r="E50"/>
      <c r="F50"/>
      <c r="G50"/>
      <c r="H50"/>
      <c r="I50"/>
      <c r="J50"/>
      <c r="K50"/>
      <c r="L50"/>
      <c r="M50"/>
      <c r="N50"/>
      <c r="O50"/>
      <c r="P50"/>
      <c r="Q50"/>
      <c r="R50"/>
      <c r="S50"/>
      <c r="T50"/>
      <c r="U50"/>
      <c r="V50"/>
      <c r="W50"/>
      <c r="X50"/>
      <c r="Y50"/>
      <c r="Z50"/>
      <c r="AA50" s="533"/>
      <c r="AB50"/>
      <c r="AC50"/>
      <c r="AD50"/>
      <c r="AE50"/>
      <c r="AF50"/>
      <c r="AG50"/>
    </row>
    <row r="51" spans="1:33" ht="15" hidden="1" customHeight="1">
      <c r="A51"/>
      <c r="B51"/>
      <c r="C51"/>
      <c r="D51"/>
      <c r="E51"/>
      <c r="F51"/>
      <c r="G51"/>
      <c r="H51"/>
      <c r="I51"/>
      <c r="J51"/>
      <c r="K51"/>
      <c r="L51"/>
      <c r="M51"/>
      <c r="N51"/>
      <c r="O51"/>
      <c r="P51"/>
      <c r="Q51"/>
      <c r="R51"/>
      <c r="S51"/>
      <c r="T51"/>
      <c r="U51"/>
      <c r="V51"/>
      <c r="W51"/>
      <c r="X51"/>
      <c r="Y51"/>
      <c r="Z51"/>
      <c r="AA51" s="533"/>
      <c r="AB51"/>
      <c r="AC51"/>
      <c r="AD51"/>
      <c r="AE51"/>
      <c r="AF51"/>
      <c r="AG51"/>
    </row>
    <row r="52" spans="1:33" ht="15" hidden="1" customHeight="1">
      <c r="A52"/>
      <c r="B52"/>
      <c r="C52"/>
      <c r="D52"/>
      <c r="E52"/>
      <c r="F52"/>
      <c r="G52"/>
      <c r="H52"/>
      <c r="I52"/>
      <c r="J52"/>
      <c r="K52"/>
      <c r="L52"/>
      <c r="M52"/>
      <c r="N52"/>
      <c r="O52"/>
      <c r="P52"/>
      <c r="Q52"/>
      <c r="R52"/>
      <c r="S52"/>
      <c r="T52"/>
      <c r="U52"/>
      <c r="V52"/>
      <c r="W52"/>
      <c r="X52"/>
      <c r="Y52"/>
      <c r="Z52"/>
      <c r="AA52" s="533"/>
      <c r="AB52"/>
      <c r="AC52"/>
      <c r="AD52"/>
      <c r="AE52"/>
      <c r="AF52"/>
      <c r="AG52"/>
    </row>
    <row r="53" spans="1:33" ht="15" hidden="1" customHeight="1">
      <c r="A53"/>
      <c r="B53"/>
      <c r="C53"/>
      <c r="D53"/>
      <c r="E53"/>
      <c r="F53"/>
      <c r="G53"/>
      <c r="H53"/>
      <c r="I53"/>
      <c r="J53"/>
      <c r="K53"/>
      <c r="L53"/>
      <c r="M53"/>
      <c r="N53"/>
      <c r="O53"/>
      <c r="P53"/>
      <c r="Q53"/>
      <c r="R53"/>
      <c r="S53"/>
      <c r="T53"/>
      <c r="U53"/>
      <c r="V53"/>
      <c r="W53"/>
      <c r="X53"/>
      <c r="Y53"/>
      <c r="Z53"/>
      <c r="AA53" s="533"/>
      <c r="AB53"/>
      <c r="AC53"/>
      <c r="AD53"/>
      <c r="AE53"/>
      <c r="AF53"/>
      <c r="AG53"/>
    </row>
    <row r="54" spans="1:33" ht="15" hidden="1" customHeight="1">
      <c r="A54"/>
      <c r="B54"/>
      <c r="C54"/>
      <c r="D54"/>
      <c r="E54"/>
      <c r="F54"/>
      <c r="G54"/>
      <c r="H54"/>
      <c r="I54"/>
      <c r="J54"/>
      <c r="K54"/>
      <c r="L54"/>
      <c r="M54"/>
      <c r="N54"/>
      <c r="O54"/>
      <c r="P54"/>
      <c r="Q54"/>
      <c r="R54"/>
      <c r="S54"/>
      <c r="T54"/>
      <c r="U54"/>
      <c r="V54"/>
      <c r="W54"/>
      <c r="X54"/>
      <c r="Y54"/>
      <c r="Z54"/>
      <c r="AA54" s="533"/>
      <c r="AB54"/>
      <c r="AC54"/>
      <c r="AD54"/>
      <c r="AE54"/>
      <c r="AF54"/>
      <c r="AG54"/>
    </row>
    <row r="55" spans="1:33" ht="15" hidden="1" customHeight="1">
      <c r="A55"/>
      <c r="B55"/>
      <c r="C55"/>
      <c r="D55"/>
      <c r="E55"/>
      <c r="F55"/>
      <c r="G55"/>
      <c r="H55"/>
      <c r="I55"/>
      <c r="J55"/>
      <c r="K55"/>
      <c r="L55"/>
      <c r="M55"/>
      <c r="N55"/>
      <c r="O55"/>
      <c r="P55"/>
      <c r="Q55"/>
      <c r="R55"/>
      <c r="S55"/>
      <c r="T55"/>
      <c r="U55"/>
      <c r="V55"/>
      <c r="W55"/>
      <c r="X55"/>
      <c r="Y55"/>
      <c r="Z55"/>
      <c r="AA55" s="533"/>
      <c r="AB55"/>
      <c r="AC55"/>
      <c r="AD55"/>
      <c r="AE55"/>
      <c r="AF55"/>
      <c r="AG55"/>
    </row>
    <row r="56" spans="1:33" ht="15" hidden="1" customHeight="1">
      <c r="A56"/>
      <c r="B56"/>
      <c r="C56"/>
      <c r="D56"/>
      <c r="E56"/>
      <c r="F56"/>
      <c r="G56"/>
      <c r="H56"/>
      <c r="I56"/>
      <c r="J56"/>
      <c r="K56"/>
      <c r="L56"/>
      <c r="M56"/>
      <c r="N56"/>
      <c r="O56"/>
      <c r="P56"/>
      <c r="Q56"/>
      <c r="R56"/>
      <c r="S56"/>
      <c r="T56"/>
      <c r="U56"/>
      <c r="V56"/>
      <c r="W56"/>
      <c r="X56"/>
      <c r="Y56"/>
      <c r="Z56"/>
      <c r="AA56" s="533"/>
      <c r="AB56"/>
      <c r="AC56"/>
      <c r="AD56"/>
      <c r="AE56"/>
      <c r="AF56"/>
      <c r="AG56"/>
    </row>
    <row r="57" spans="1:33" ht="15" hidden="1" customHeight="1">
      <c r="A57"/>
      <c r="B57"/>
      <c r="C57"/>
      <c r="D57"/>
      <c r="E57"/>
      <c r="F57"/>
      <c r="G57"/>
      <c r="H57"/>
      <c r="I57"/>
      <c r="J57"/>
      <c r="K57"/>
      <c r="L57"/>
      <c r="M57"/>
      <c r="N57"/>
      <c r="O57"/>
      <c r="P57"/>
      <c r="Q57"/>
      <c r="R57"/>
      <c r="S57"/>
      <c r="T57"/>
      <c r="U57"/>
      <c r="V57"/>
      <c r="W57"/>
      <c r="X57"/>
      <c r="Y57"/>
      <c r="Z57"/>
      <c r="AA57" s="533"/>
      <c r="AB57"/>
      <c r="AC57"/>
      <c r="AD57"/>
      <c r="AE57"/>
      <c r="AF57"/>
      <c r="AG57"/>
    </row>
    <row r="58" spans="1:33" ht="15" hidden="1" customHeight="1">
      <c r="A58"/>
      <c r="B58"/>
      <c r="C58"/>
      <c r="D58"/>
      <c r="E58"/>
      <c r="F58"/>
      <c r="G58"/>
      <c r="H58"/>
      <c r="I58"/>
      <c r="J58"/>
      <c r="K58"/>
      <c r="L58"/>
      <c r="M58"/>
      <c r="N58"/>
      <c r="O58"/>
      <c r="P58"/>
      <c r="Q58"/>
      <c r="R58"/>
      <c r="S58"/>
      <c r="T58"/>
      <c r="U58"/>
      <c r="V58"/>
      <c r="W58"/>
      <c r="X58"/>
      <c r="Y58"/>
      <c r="Z58"/>
      <c r="AA58" s="533"/>
      <c r="AB58"/>
      <c r="AC58"/>
      <c r="AD58"/>
      <c r="AE58"/>
      <c r="AF58"/>
      <c r="AG58"/>
    </row>
    <row r="59" spans="1:33" ht="15" hidden="1" customHeight="1">
      <c r="A59"/>
      <c r="B59"/>
      <c r="C59"/>
      <c r="D59"/>
      <c r="E59"/>
      <c r="F59"/>
      <c r="G59"/>
      <c r="H59"/>
      <c r="I59"/>
      <c r="J59"/>
      <c r="K59"/>
      <c r="L59"/>
      <c r="M59"/>
      <c r="N59"/>
      <c r="O59"/>
      <c r="P59"/>
      <c r="Q59"/>
      <c r="R59"/>
      <c r="S59"/>
      <c r="T59"/>
      <c r="U59"/>
      <c r="V59"/>
      <c r="W59"/>
      <c r="X59"/>
      <c r="Y59"/>
      <c r="Z59"/>
      <c r="AA59" s="533"/>
      <c r="AB59"/>
      <c r="AC59"/>
      <c r="AD59"/>
      <c r="AE59"/>
      <c r="AF59"/>
      <c r="AG59"/>
    </row>
  </sheetData>
  <mergeCells count="18">
    <mergeCell ref="I10:J11"/>
    <mergeCell ref="L10:M11"/>
    <mergeCell ref="O10:P11"/>
    <mergeCell ref="C22:F26"/>
    <mergeCell ref="H10:H12"/>
    <mergeCell ref="AE10:AE12"/>
    <mergeCell ref="AG10:AG12"/>
    <mergeCell ref="R10:R12"/>
    <mergeCell ref="S10:S12"/>
    <mergeCell ref="T10:T12"/>
    <mergeCell ref="U10:U12"/>
    <mergeCell ref="V10:V12"/>
    <mergeCell ref="W10:W12"/>
    <mergeCell ref="X10:X12"/>
    <mergeCell ref="Y10:Y12"/>
    <mergeCell ref="Z10:Z12"/>
    <mergeCell ref="AC10:AC12"/>
    <mergeCell ref="AA10:AA12"/>
  </mergeCells>
  <conditionalFormatting sqref="H3">
    <cfRule type="cellIs" dxfId="141" priority="13" stopIfTrue="1" operator="greaterThan">
      <formula>0</formula>
    </cfRule>
    <cfRule type="cellIs" dxfId="140" priority="14" stopIfTrue="1" operator="lessThan">
      <formula>1</formula>
    </cfRule>
  </conditionalFormatting>
  <conditionalFormatting sqref="H16:H18">
    <cfRule type="cellIs" dxfId="139" priority="1" stopIfTrue="1" operator="greaterThan">
      <formula>0</formula>
    </cfRule>
    <cfRule type="cellIs" dxfId="138" priority="2" stopIfTrue="1" operator="lessThan">
      <formula>1</formula>
    </cfRule>
  </conditionalFormatting>
  <dataValidations disablePrompts="1" count="1">
    <dataValidation type="list" allowBlank="1" showInputMessage="1" showErrorMessage="1" sqref="J16:J18 M16:M18 P16:P18 AC16:AC18" xr:uid="{DC888584-6FCC-4F30-A2EC-9C50E1B835A9}">
      <formula1>Confidence_grade</formula1>
    </dataValidation>
  </dataValidations>
  <pageMargins left="0.23622047244094491" right="0.23622047244094491" top="0.74803149606299213" bottom="0.74803149606299213" header="0.31496062992125984" footer="0.31496062992125984"/>
  <pageSetup paperSize="9" scale="67" fitToWidth="4" orientation="landscape" r:id="rId1"/>
  <headerFooter>
    <oddHeader>&amp;LDepartment of Internal Affairs - Three Waters Reform Programme - Request for Information Template Workbook I</oddHeader>
    <oddFooter>&amp;LPage &amp;P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Named Ranges</vt:lpstr>
      </vt:variant>
      <vt:variant>
        <vt:i4>22</vt:i4>
      </vt:variant>
    </vt:vector>
  </HeadingPairs>
  <TitlesOfParts>
    <vt:vector size="44" baseType="lpstr">
      <vt:lpstr>Key information</vt:lpstr>
      <vt:lpstr>Instructions</vt:lpstr>
      <vt:lpstr>F1</vt:lpstr>
      <vt:lpstr>F2</vt:lpstr>
      <vt:lpstr>F2a</vt:lpstr>
      <vt:lpstr>F3</vt:lpstr>
      <vt:lpstr>F3a</vt:lpstr>
      <vt:lpstr>F4</vt:lpstr>
      <vt:lpstr>F5</vt:lpstr>
      <vt:lpstr>F7</vt:lpstr>
      <vt:lpstr>F7a</vt:lpstr>
      <vt:lpstr>F7b</vt:lpstr>
      <vt:lpstr>F7c</vt:lpstr>
      <vt:lpstr>F8</vt:lpstr>
      <vt:lpstr>F8a</vt:lpstr>
      <vt:lpstr>F8b</vt:lpstr>
      <vt:lpstr>F8c</vt:lpstr>
      <vt:lpstr>F9</vt:lpstr>
      <vt:lpstr>F10</vt:lpstr>
      <vt:lpstr>F11</vt:lpstr>
      <vt:lpstr>F12</vt:lpstr>
      <vt:lpstr>Lists</vt:lpstr>
      <vt:lpstr>Confidence_grade</vt:lpstr>
      <vt:lpstr>'F1'!Print_Titles</vt:lpstr>
      <vt:lpstr>'F10'!Print_Titles</vt:lpstr>
      <vt:lpstr>'F11'!Print_Titles</vt:lpstr>
      <vt:lpstr>'F12'!Print_Titles</vt:lpstr>
      <vt:lpstr>'F2'!Print_Titles</vt:lpstr>
      <vt:lpstr>'F3'!Print_Titles</vt:lpstr>
      <vt:lpstr>'F4'!Print_Titles</vt:lpstr>
      <vt:lpstr>'F5'!Print_Titles</vt:lpstr>
      <vt:lpstr>'F7'!Print_Titles</vt:lpstr>
      <vt:lpstr>F7a!Print_Titles</vt:lpstr>
      <vt:lpstr>F7b!Print_Titles</vt:lpstr>
      <vt:lpstr>F7c!Print_Titles</vt:lpstr>
      <vt:lpstr>'F8'!Print_Titles</vt:lpstr>
      <vt:lpstr>F8a!Print_Titles</vt:lpstr>
      <vt:lpstr>F8b!Print_Titles</vt:lpstr>
      <vt:lpstr>F8c!Print_Titles</vt:lpstr>
      <vt:lpstr>'F9'!Print_Titles</vt:lpstr>
      <vt:lpstr>Instructions!Print_Titles</vt:lpstr>
      <vt:lpstr>'Key information'!Print_Titles</vt:lpstr>
      <vt:lpstr>Report_year</vt:lpstr>
      <vt:lpstr>Territorial_Authority</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2021-01-14T20:51:09Z</dcterms:created>
  <dcterms:modified xsi:type="dcterms:W3CDTF">2021-01-14T20:51:13Z</dcterms:modified>
  <cp:category/>
  <cp:contentStatus/>
</cp:coreProperties>
</file>