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0.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4" documentId="8_{011202C5-C007-4036-BDC8-3A95252F35C1}" xr6:coauthVersionLast="47" xr6:coauthVersionMax="47" xr10:uidLastSave="{CACC6FAA-70A4-47BF-8A88-3CF90C5579CF}"/>
  <bookViews>
    <workbookView xWindow="1290" yWindow="-110" windowWidth="37220" windowHeight="21820" tabRatio="846" xr2:uid="{F81EE535-A8E0-6F47-8BBD-3284EB91CB61}"/>
  </bookViews>
  <sheets>
    <sheet name="Model overview and manual" sheetId="19" r:id="rId1"/>
    <sheet name="Model output==&gt;" sheetId="22" r:id="rId2"/>
    <sheet name="Average cost per household" sheetId="21" r:id="rId3"/>
    <sheet name="Input sheets ===&gt;" sheetId="24" r:id="rId4"/>
    <sheet name="Assumptions" sheetId="2" r:id="rId5"/>
    <sheet name="Price and Financial ratios" sheetId="7" r:id="rId6"/>
    <sheet name="Processing sheets ===&gt;" sheetId="23" r:id="rId7"/>
    <sheet name="Investment" sheetId="9" r:id="rId8"/>
    <sheet name="Profit and Loss" sheetId="8" r:id="rId9"/>
    <sheet name="Balance Sheet" sheetId="5" r:id="rId10"/>
    <sheet name="Cash Flow" sheetId="4" r:id="rId11"/>
    <sheet name="Depreciation" sheetId="6" r:id="rId12"/>
    <sheet name="Debt worksheet" sheetId="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0">#REF!</definedName>
    <definedName name="\0">#REF!</definedName>
    <definedName name="\A" localSheetId="0">#REF!</definedName>
    <definedName name="\A">#REF!</definedName>
    <definedName name="\P" localSheetId="0">#REF!</definedName>
    <definedName name="\P">#REF!</definedName>
    <definedName name="\Q">#REF!</definedName>
    <definedName name="\S">#REF!</definedName>
    <definedName name="\W">#REF!</definedName>
    <definedName name="____net1" localSheetId="0" hidden="1">{"NET",#N/A,FALSE,"401C11"}</definedName>
    <definedName name="____net1" hidden="1">{"NET",#N/A,FALSE,"401C11"}</definedName>
    <definedName name="__1__123Graph_ACHART_1" hidden="1">#REF!</definedName>
    <definedName name="__123Graph_A" hidden="1">'[1]2002PCTs'!#REF!</definedName>
    <definedName name="__123Graph_B" hidden="1">[2]Dnurse!#REF!</definedName>
    <definedName name="__123Graph_C" hidden="1">[2]Dnurse!#REF!</definedName>
    <definedName name="__123Graph_X" hidden="1">[2]Dnurse!#REF!</definedName>
    <definedName name="__2__123Graph_ACHART_1" hidden="1">#REF!</definedName>
    <definedName name="__2__123Graph_ACHART_2" hidden="1">#REF!</definedName>
    <definedName name="__3__123Graph_XCHART_2" hidden="1">#REF!</definedName>
    <definedName name="__4__123Graph_ACHART_2" hidden="1">#REF!</definedName>
    <definedName name="__6__123Graph_XCHART_2" hidden="1">#REF!</definedName>
    <definedName name="__net1" localSheetId="0" hidden="1">{"NET",#N/A,FALSE,"401C11"}</definedName>
    <definedName name="__net1" hidden="1">{"NET",#N/A,FALSE,"401C11"}</definedName>
    <definedName name="_1___123Graph_ACHART_1" hidden="1">#REF!</definedName>
    <definedName name="_1__123Graph_ACHART_1" hidden="1">#REF!</definedName>
    <definedName name="_1_0__123Grap" hidden="1">'[3]#REF'!#REF!</definedName>
    <definedName name="_1_123Grap" hidden="1">'[4]#REF'!#REF!</definedName>
    <definedName name="_10__123Graph_ACHART_2" hidden="1">#REF!</definedName>
    <definedName name="_12__123Graph_XCHART_2" hidden="1">#REF!</definedName>
    <definedName name="_123Graph_ACHART" hidden="1">#REF!</definedName>
    <definedName name="_123Graph_F" hidden="1">'[5]Chelmsford '!$G$18:$G$28</definedName>
    <definedName name="_14__123Graph_ACHART_2" hidden="1">#REF!</definedName>
    <definedName name="_15__123Graph_XCHART_2" hidden="1">#REF!</definedName>
    <definedName name="_2___123Graph_ACHART_2" hidden="1">#REF!</definedName>
    <definedName name="_2__123Graph_ACHART_1" hidden="1">#REF!</definedName>
    <definedName name="_2__123Graph_ACHART_2" hidden="1">#REF!</definedName>
    <definedName name="_2_0__123Grap" hidden="1">'[4]#REF'!#REF!</definedName>
    <definedName name="_2_123Grap" hidden="1">'[2]#REF'!#REF!</definedName>
    <definedName name="_21__123Graph_XCHART_2" hidden="1">#REF!</definedName>
    <definedName name="_3___123Graph_XCHART_2" hidden="1">#REF!</definedName>
    <definedName name="_3__123Graph_XCHART_2" hidden="1">#REF!</definedName>
    <definedName name="_3_0_S" hidden="1">'[3]#REF'!#REF!</definedName>
    <definedName name="_3_123Grap" hidden="1">'[4]#REF'!#REF!</definedName>
    <definedName name="_34_123Grap" hidden="1">'[4]#REF'!#REF!</definedName>
    <definedName name="_4__123Graph_ACHART_1" hidden="1">#REF!</definedName>
    <definedName name="_4__123Graph_ACHART_2" hidden="1">#REF!</definedName>
    <definedName name="_42S" hidden="1">'[4]#REF'!#REF!</definedName>
    <definedName name="_4S" hidden="1">'[4]#REF'!#REF!</definedName>
    <definedName name="_5__123Graph_ACHART_1" hidden="1">#REF!</definedName>
    <definedName name="_5_0__123Grap" hidden="1">'[4]#REF'!#REF!</definedName>
    <definedName name="_5_Feb_03_Current_Scheme_all_Leavers">#REF!</definedName>
    <definedName name="_6__123Graph_ACHART_1" hidden="1">#REF!</definedName>
    <definedName name="_6__123Graph_XCHART_2" hidden="1">#REF!</definedName>
    <definedName name="_6_0_S" hidden="1">'[4]#REF'!#REF!</definedName>
    <definedName name="_6_123Grap" hidden="1">'[2]#REF'!#REF!</definedName>
    <definedName name="_7__123Graph_ACHART_1" hidden="1">#REF!</definedName>
    <definedName name="_8__123Graph_ACHART_2" hidden="1">#REF!</definedName>
    <definedName name="_8_123Grap" hidden="1">'[4]#REF'!#REF!</definedName>
    <definedName name="_8S" hidden="1">'[2]#REF'!#REF!</definedName>
    <definedName name="_9__123Graph_ACHART_2" hidden="1">#REF!</definedName>
    <definedName name="_acc91656">#REF!</definedName>
    <definedName name="_acc93441">#REF!</definedName>
    <definedName name="_acc93442">#REF!</definedName>
    <definedName name="_acc93443">#REF!</definedName>
    <definedName name="_acc93451">#REF!</definedName>
    <definedName name="_acc93501">#REF!</definedName>
    <definedName name="_acc93502">#REF!</definedName>
    <definedName name="_acc93503">#REF!</definedName>
    <definedName name="_acc93504">#REF!</definedName>
    <definedName name="_acc93505">#REF!</definedName>
    <definedName name="_acc93507">#REF!</definedName>
    <definedName name="_acc93508">#REF!</definedName>
    <definedName name="_acc93519">#REF!</definedName>
    <definedName name="_acc93708">#REF!</definedName>
    <definedName name="_acc93709">#REF!</definedName>
    <definedName name="_acc93713">#REF!</definedName>
    <definedName name="_acc93743">#REF!</definedName>
    <definedName name="_acc95004">#REF!</definedName>
    <definedName name="_acc95011">#REF!</definedName>
    <definedName name="_acc95012">#REF!</definedName>
    <definedName name="_acc95021">#REF!</definedName>
    <definedName name="_acc95022">#REF!</definedName>
    <definedName name="_acc95101">#REF!</definedName>
    <definedName name="_acc95301">#REF!</definedName>
    <definedName name="_acc95304">#REF!</definedName>
    <definedName name="_acc95309">#REF!</definedName>
    <definedName name="_acc95311">#REF!</definedName>
    <definedName name="_acc95312">#REF!</definedName>
    <definedName name="_acc95313">'[6]95313'!#REF!</definedName>
    <definedName name="_acc95314">#REF!</definedName>
    <definedName name="_acc95411">#REF!</definedName>
    <definedName name="_acc95801">#REF!</definedName>
    <definedName name="_acc95821">#REF!</definedName>
    <definedName name="_acc96031">#REF!</definedName>
    <definedName name="_acc96066">#REF!</definedName>
    <definedName name="_acc96067">#REF!</definedName>
    <definedName name="_acc96068">'[6]96070'!#REF!</definedName>
    <definedName name="_acc96099">#REF!</definedName>
    <definedName name="_acc99001">#REF!</definedName>
    <definedName name="_acc99003">#REF!</definedName>
    <definedName name="_acc9901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1</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Fill" hidden="1">#REF!</definedName>
    <definedName name="_Key1" localSheetId="0" hidden="1">[7]Deductions!#REF!</definedName>
    <definedName name="_Key1" hidden="1">[7]Deductions!#REF!</definedName>
    <definedName name="_Key2" localSheetId="0" hidden="1">[7]Deductions!#REF!</definedName>
    <definedName name="_Key2" hidden="1">[7]Deductions!#REF!</definedName>
    <definedName name="_net1" localSheetId="0" hidden="1">{"NET",#N/A,FALSE,"401C11"}</definedName>
    <definedName name="_net1" hidden="1">{"NET",#N/A,FALSE,"401C11"}</definedName>
    <definedName name="_Order1" hidden="1">255</definedName>
    <definedName name="_Order2" hidden="1">255</definedName>
    <definedName name="_Sort" hidden="1">#REF!</definedName>
    <definedName name="a">#REF!</definedName>
    <definedName name="aa" localSheetId="0" hidden="1">{"CHARGE",#N/A,FALSE,"401C11"}</definedName>
    <definedName name="aa" hidden="1">{"CHARGE",#N/A,FALSE,"401C11"}</definedName>
    <definedName name="aaa" localSheetId="0" hidden="1">{"CHARGE",#N/A,FALSE,"401C11"}</definedName>
    <definedName name="aaa" hidden="1">{"CHARGE",#N/A,FALSE,"401C11"}</definedName>
    <definedName name="aaaa" localSheetId="0" hidden="1">{"CHARGE",#N/A,FALSE,"401C11"}</definedName>
    <definedName name="aaaa" hidden="1">{"CHARGE",#N/A,FALSE,"401C11"}</definedName>
    <definedName name="AAAAA">[8]OTHER!$G$1:$K$14</definedName>
    <definedName name="abc" localSheetId="0" hidden="1">{"NET",#N/A,FALSE,"401C11"}</definedName>
    <definedName name="abc" hidden="1">{"NET",#N/A,FALSE,"401C11"}</definedName>
    <definedName name="ACC_Codes">'[9]SW Refunds 01.12.2007 - present'!$IP$65420:$IP$65425</definedName>
    <definedName name="Accnt_Code">'[10]Water Connections Data'!$IU$62713:$IU$62716</definedName>
    <definedName name="Account">[11]Summary!$B$4:$D$41</definedName>
    <definedName name="Account_Code">'[12]Drop Down Lists'!#REF!</definedName>
    <definedName name="accounts">[13]Choice!$F$3:$F$8</definedName>
    <definedName name="Accr">[14]Sheet4!$B$2:$C$55</definedName>
    <definedName name="AccrualsCfwd">[15]Workings!$D$693:$N$693</definedName>
    <definedName name="Accrue">[16]OTHER!$H$2:$I$26</definedName>
    <definedName name="accrue2">[17]Error!$I$1:$J$26</definedName>
    <definedName name="Active">'[18]JOURNAL UPLOAD'!#REF!</definedName>
    <definedName name="ACTUALS">[19]Parms!$B$10</definedName>
    <definedName name="adbr" localSheetId="0" hidden="1">{"CHARGE",#N/A,FALSE,"401C11"}</definedName>
    <definedName name="adbr" hidden="1">{"CHARGE",#N/A,FALSE,"401C11"}</definedName>
    <definedName name="Agent">#REF!</definedName>
    <definedName name="ANH">#REF!</definedName>
    <definedName name="annual_dates">OFFSET('[20]Data for Charts'!$AV$12,0,0,'[20]Data for Charts'!$AY$8)</definedName>
    <definedName name="annual_pcc_actual">OFFSET('[20]Data for Charts'!$AX$12,0,0,'[20]Data for Charts'!$AY$8)</definedName>
    <definedName name="annual_pcc_forecast">OFFSET('[20]Data for Charts'!$AY$12,0,0,'[20]Data for Charts'!$AY$8)</definedName>
    <definedName name="annual_pcc_lower">OFFSET('[20]Data for Charts'!$AZ$12,0,0,'[20]Data for Charts'!$AY$8)</definedName>
    <definedName name="annual_pcc_upper">OFFSET('[20]Data for Charts'!$BA$12,0,0,'[20]Data for Charts'!$AY$8)</definedName>
    <definedName name="annual_total_actual">OFFSET('[20]Data for Charts'!$BB$12,0,0,'[20]Data for Charts'!$AY$8)</definedName>
    <definedName name="annual_total_fitted">OFFSET('[20]Data for Charts'!$BC$12,0,0,'[20]Data for Charts'!$AY$8)</definedName>
    <definedName name="annual_total_forecast">OFFSET('[20]Data for Charts'!$BD$12,0,0,'[20]Data for Charts'!$AY$8)</definedName>
    <definedName name="annual_total_lower">OFFSET('[20]Data for Charts'!$BE$12,0,0,'[20]Data for Charts'!$AY$8)</definedName>
    <definedName name="annual_total_upper">OFFSET('[20]Data for Charts'!$BF$12,0,0,'[20]Data for Charts'!$AY$8)</definedName>
    <definedName name="AnnualAmount">#REF!</definedName>
    <definedName name="APA">#REF!</definedName>
    <definedName name="April">#REF!,#REF!</definedName>
    <definedName name="AS_OF">#REF!</definedName>
    <definedName name="As_of_Reporting_Date">#REF!</definedName>
    <definedName name="ASD">'[21]3510'!#REF!</definedName>
    <definedName name="ass_time_03">#REF!</definedName>
    <definedName name="ass_time_06">#REF!</definedName>
    <definedName name="ass_time_07">#REF!</definedName>
    <definedName name="ass_time_11">#REF!</definedName>
    <definedName name="ass_time_12">#REF!</definedName>
    <definedName name="AssetDisposalNBVOther">[15]Workings!$D$141:$N$141</definedName>
    <definedName name="AssetDisposalNBVWaste">[15]Workings!$D$134:$N$134</definedName>
    <definedName name="AssetDisposalNBVWater">[15]Workings!$D$127:$N$127</definedName>
    <definedName name="AssetPreferredSpendWasteInfraPostEff">[15]Workings!$D$90:$N$90</definedName>
    <definedName name="AssetPreferredSpendWasteInfraReal">[15]Workings!$D$72:$N$72</definedName>
    <definedName name="AssetPreferredSpendWasteLongPostEff">[15]Workings!$D$96:$N$96</definedName>
    <definedName name="AssetPreferredSpendWasteLongReal">[15]Workings!$D$78:$N$78</definedName>
    <definedName name="AssetPreferredSpendWasteMediumPostEff">[15]Workings!$D$94:$N$94</definedName>
    <definedName name="AssetPreferredSpendWasteMediumReal">[15]Workings!$D$76:$N$76</definedName>
    <definedName name="AssetPreferredSpendWasteMedLongPostEff">[15]Workings!$D$95:$N$95</definedName>
    <definedName name="AssetPreferredSpendWasteMedLongReal">[15]Workings!$D$77:$N$77</definedName>
    <definedName name="AssetPreferredSpendWasteOtherPostEff">[15]Workings!$D$91:$N$91</definedName>
    <definedName name="AssetPreferredSpendWasteOtherReal">[15]Workings!$D$73:$N$73</definedName>
    <definedName name="AssetPreferredSpendWasteShortPostEff">[15]Workings!$D$93:$N$93</definedName>
    <definedName name="AssetPreferredSpendWasteShortReal">[15]Workings!$D$75:$N$75</definedName>
    <definedName name="AssetPreferredSpendWasteVeryShortPostEff">[15]Workings!$D$92:$N$92</definedName>
    <definedName name="AssetPreferredSpendWasteVeryShortReal">[15]Workings!$D$74:$N$74</definedName>
    <definedName name="AssetPreferredSpendWaterInfraPostEff">[15]Workings!$D$36:$N$36</definedName>
    <definedName name="AssetPreferredSpendWaterInfraReal">[15]Workings!$D$18:$N$18</definedName>
    <definedName name="AssetPreferredSpendWaterLongPostEff">[15]Workings!$D$42:$N$42</definedName>
    <definedName name="AssetPreferredSpendWaterLongReal">[15]Workings!$D$24:$N$24</definedName>
    <definedName name="AssetPreferredSpendWaterMediumPostEff">[15]Workings!$D$40:$N$40</definedName>
    <definedName name="AssetPreferredSpendWaterMediumReal">[15]Workings!$D$22:$N$22</definedName>
    <definedName name="AssetPreferredSpendWaterMedLongPostEff">[15]Workings!$D$41:$N$41</definedName>
    <definedName name="AssetPreferredSpendWaterMedLongReal">[15]Workings!$D$23:$N$23</definedName>
    <definedName name="AssetPreferredSpendWaterOtherPostEff">[15]Workings!$D$37:$N$37</definedName>
    <definedName name="AssetPreferredSpendWaterOtherReal">[15]Workings!$D$19:$N$19</definedName>
    <definedName name="AssetPreferredSpendWaterShortPostEff">[15]Workings!$D$39:$N$39</definedName>
    <definedName name="AssetPreferredSpendWaterShortReal">[15]Workings!$D$21:$N$21</definedName>
    <definedName name="AssetPreferredSpendWaterVeryShortPostEff">[15]Workings!$D$38:$N$38</definedName>
    <definedName name="AssetPreferredSpendWaterVeryShortReal">[15]Workings!$D$20:$N$20</definedName>
    <definedName name="Assignee">'[12]Drop Down Lists'!#REF!</definedName>
    <definedName name="AVON">#REF!</definedName>
    <definedName name="b" localSheetId="0" hidden="1">{"CHARGE",#N/A,FALSE,"401C11"}</definedName>
    <definedName name="b" hidden="1">{"CHARGE",#N/A,FALSE,"401C11"}</definedName>
    <definedName name="BadDebtChargeDom">[15]Workings!$D$463:$N$463</definedName>
    <definedName name="BadDebtChargeNonDom">[15]Workings!$D$503:$N$503</definedName>
    <definedName name="BAL_DIFF">[22]SUMMARY!$J$39</definedName>
    <definedName name="Balance">#REF!</definedName>
    <definedName name="Balance2">'[23]JOURNAL UPLOAD'!$H$7</definedName>
    <definedName name="BASE_YEAR">#REF!</definedName>
    <definedName name="BEDS">#REF!</definedName>
    <definedName name="BERKS">#REF!</definedName>
    <definedName name="billing">#REF!</definedName>
    <definedName name="BillsRange" localSheetId="0">OFFSET(#REF!,COUNTA(#REF!)-#REF!,0,#REF!)</definedName>
    <definedName name="BillsRange">OFFSET(#REF!,COUNTA(#REF!)-#REF!,0,#REF!)</definedName>
    <definedName name="BMGHIndex" hidden="1">"O"</definedName>
    <definedName name="BRL">#REF!</definedName>
    <definedName name="BUCKS">#REF!</definedName>
    <definedName name="BUDGET">[19]Parms!$B$11</definedName>
    <definedName name="BWH">#REF!</definedName>
    <definedName name="CAM">#REF!</definedName>
    <definedName name="CAMBS">#REF!</definedName>
    <definedName name="capex">'[24]Control Sheet'!$J$4</definedName>
    <definedName name="CapexAdditionsQS2TotalWaste">[15]Workings!$D$118:$N$118</definedName>
    <definedName name="CapexAdditionsQS2TotalWater">[15]Workings!$D$66:$N$66</definedName>
    <definedName name="CapexAdditionsQS2WasteInfra">[15]Workings!$D$110:$N$110</definedName>
    <definedName name="CapexAdditionsQS2WasteLong">[15]Workings!$D$116:$N$116</definedName>
    <definedName name="CapexAdditionsQS2WasteMedium">[15]Workings!$D$114:$N$114</definedName>
    <definedName name="CapexAdditionsQS2WasteMedLong">[15]Workings!$D$115:$N$115</definedName>
    <definedName name="CapexAdditionsQS2WasteOther">[15]Workings!$D$111:$N$111</definedName>
    <definedName name="CapexAdditionsQS2WasteShort">[15]Workings!$D$113:$N$113</definedName>
    <definedName name="CapexAdditionsQS2WasteVeryShort">[15]Workings!$D$112:$N$112</definedName>
    <definedName name="CapexAdditionsQS2WaterInfra">[15]Workings!$D$58:$N$58</definedName>
    <definedName name="CapexAdditionsQS2WaterLong">[15]Workings!$D$64:$N$64</definedName>
    <definedName name="CapexAdditionsQS2WaterMedium">[15]Workings!$D$62:$N$62</definedName>
    <definedName name="CapexAdditionsQS2WaterMedLong">[15]Workings!$D$63:$N$63</definedName>
    <definedName name="CapexAdditionsQS2WaterOther">[15]Workings!$D$59:$N$59</definedName>
    <definedName name="CapexAdditionsQS2WaterShort">[15]Workings!$D$61:$N$61</definedName>
    <definedName name="CapexAdditionsQS2WaterVeryShort">[15]Workings!$D$60:$N$60</definedName>
    <definedName name="CapexAdditionsQS3TotalWaste">[15]Workings!$D$107:$N$107</definedName>
    <definedName name="CapexAdditionsQS3TotalWater">[15]Workings!$D$55:$N$55</definedName>
    <definedName name="CapexAdditionsTotalWaste">[15]Workings!$D$120:$N$120</definedName>
    <definedName name="CapexAdditionsTotalWater">[15]Workings!$D$68:$N$68</definedName>
    <definedName name="CapexAdditionsWasteInfra">[15]Workings!$D$99:$N$99</definedName>
    <definedName name="CapexAdditionsWasteLong">[15]Workings!$D$105:$N$105</definedName>
    <definedName name="CapexAdditionsWasteMedium">[15]Workings!$D$103:$N$103</definedName>
    <definedName name="CapexAdditionsWasteMedLong">[15]Workings!$D$104:$N$104</definedName>
    <definedName name="CapexAdditionsWasteOther">[15]Workings!$D$100:$N$100</definedName>
    <definedName name="CapexAdditionsWasteShort">[15]Workings!$D$102:$N$102</definedName>
    <definedName name="CapexAdditionsWasteVeryShort">[15]Workings!$D$101:$N$101</definedName>
    <definedName name="CapexAdditionsWaterInfra">[15]Workings!$D$46:$N$46</definedName>
    <definedName name="CapexAdditionsWaterLong">[15]Workings!$D$52:$N$52</definedName>
    <definedName name="CapexAdditionsWaterMedium">[15]Workings!$D$50:$N$50</definedName>
    <definedName name="CapexAdditionsWaterMedLong">[15]Workings!$D$51:$N$51</definedName>
    <definedName name="CapexAdditionsWaterOther">[15]Workings!$D$47:$N$47</definedName>
    <definedName name="CapexAdditionsWaterShort">[15]Workings!$D$49:$N$49</definedName>
    <definedName name="CapexAdditionsWaterVeryShort">[15]Workings!$D$48:$N$48</definedName>
    <definedName name="CapexCostOtherBfwd">[15]Workings!$D$210:$N$210</definedName>
    <definedName name="CapexCostWasteBfwd">[15]Workings!$D$184:$N$184</definedName>
    <definedName name="CapexCostWaterBfwd">[15]Workings!$D$157:$N$157</definedName>
    <definedName name="CapexDepnOtherBfwd">[15]Workings!$D$416:$N$416</definedName>
    <definedName name="CapexDepnWasteBfwd">[15]Workings!$D$399:$N$399</definedName>
    <definedName name="CapexDepnWaterBfwd">[15]Workings!$D$383:$N$383</definedName>
    <definedName name="CapexDisposalCostOther">[15]Workings!$D$211:$N$211</definedName>
    <definedName name="CapexDisposalCostWaste">[15]Workings!$D$186:$N$186</definedName>
    <definedName name="CapexDisposalCostWater">[15]Workings!$D$159:$N$159</definedName>
    <definedName name="CapexInflationIndex">[15]Workings!$D$11:$N$11</definedName>
    <definedName name="CapexInflationRate">[15]Workings!$D$10:$N$10</definedName>
    <definedName name="CapexNBVOtherCfwd">[15]Workings!$D$433:$N$433</definedName>
    <definedName name="CapexNBVWasteCfwd">[15]Workings!$D$432:$N$432</definedName>
    <definedName name="CapexNBVWaterCfwd">[15]Workings!$D$431:$N$431</definedName>
    <definedName name="CapexNBVWIPCfwd">[15]Workings!$D$434</definedName>
    <definedName name="CapexWIPCfwd">[15]Workings!$D$223</definedName>
    <definedName name="CapitalCreditorsCfwd">[15]Workings!$D$660:$N$660</definedName>
    <definedName name="CashCfwd">[15]Workings!$D$1382:$N$1382</definedName>
    <definedName name="CASHFLOW">#REF!</definedName>
    <definedName name="cashflowdollars">#REF!</definedName>
    <definedName name="cashflowFFO">#REF!</definedName>
    <definedName name="CashIncrease">[15]Workings!$D$1381:$N$1381</definedName>
    <definedName name="CCBOARD">#REF!</definedName>
    <definedName name="CCBUSSOL">#REF!</definedName>
    <definedName name="CCCA">#REF!</definedName>
    <definedName name="CCCS">#REF!</definedName>
    <definedName name="CCEW">#REF!</definedName>
    <definedName name="CCFINANCE">#REF!</definedName>
    <definedName name="CCIT">#REF!</definedName>
    <definedName name="CCMARKETING">#REF!</definedName>
    <definedName name="CCPROCUREMENT">#REF!</definedName>
    <definedName name="change1" localSheetId="0" hidden="1">{"CHARGE",#N/A,FALSE,"401C11"}</definedName>
    <definedName name="change1" hidden="1">{"CHARGE",#N/A,FALSE,"401C11"}</definedName>
    <definedName name="charge" localSheetId="0" hidden="1">{"CHARGE",#N/A,FALSE,"401C11"}</definedName>
    <definedName name="charge" hidden="1">{"CHARGE",#N/A,FALSE,"401C11"}</definedName>
    <definedName name="CHESHIRE">#REF!</definedName>
    <definedName name="CHOICES">#REF!</definedName>
    <definedName name="CHOOSE">#REF!</definedName>
    <definedName name="CLASS">#REF!</definedName>
    <definedName name="CLEVELAND">#REF!</definedName>
    <definedName name="CLWYD">#REF!</definedName>
    <definedName name="COMPANY_ACRONYM">#REF!</definedName>
    <definedName name="Company1AssetPerf" localSheetId="0">OFFSET(#REF!,COUNTA(#REF!)-#REF!,0,#REF!)</definedName>
    <definedName name="Company1AssetPerf">OFFSET(#REF!,COUNTA(#REF!)-#REF!,0,#REF!)</definedName>
    <definedName name="Company1Bills">OFFSET(#REF!,COUNTA(#REF!)-#REF!,0,#REF!)</definedName>
    <definedName name="Company1denominators">OFFSET(#REF!,COUNTA(#REF!)-#REF!,0,#REF!)</definedName>
    <definedName name="Company1Financials">OFFSET(#REF!,COUNTA(#REF!)-#REF!,0,#REF!)</definedName>
    <definedName name="Company1Growth">OFFSET(#REF!,COUNTA(#REF!)-#REF!,0,#REF!)</definedName>
    <definedName name="Company1MaintenanceAct">OFFSET(#REF!,COUNTA(#REF!)-#REF!,0,#REF!)</definedName>
    <definedName name="Company1MaintenanceExp">OFFSET(#REF!,COUNTA(#REF!)-#REF!,0,#REF!)</definedName>
    <definedName name="Company1OPEX">OFFSET(#REF!,COUNTA(#REF!)-#REF!,0,#REF!)</definedName>
    <definedName name="Company2AssetPerf">OFFSET(#REF!,COUNTA(#REF!)-#REF!,0,#REF!)</definedName>
    <definedName name="Company2Bills">OFFSET(#REF!,COUNTA(#REF!)-#REF!,0,#REF!)</definedName>
    <definedName name="Company2denominators">OFFSET(#REF!,COUNTA(#REF!)-#REF!,0,#REF!)</definedName>
    <definedName name="Company2Financials">OFFSET(#REF!,COUNTA(#REF!)-#REF!,0,#REF!)</definedName>
    <definedName name="Company2Growth">OFFSET(#REF!,COUNTA(#REF!)-#REF!,0,#REF!)</definedName>
    <definedName name="Company2MaintenanceAct">OFFSET(#REF!,COUNTA(#REF!)-#REF!,0,#REF!)</definedName>
    <definedName name="Company2MaintenanceExp">OFFSET(#REF!,COUNTA(#REF!)-#REF!,0,#REF!)</definedName>
    <definedName name="Company2OPEX">OFFSET(#REF!,COUNTA(#REF!)-#REF!,0,#REF!)</definedName>
    <definedName name="Company3Bills">OFFSET(#REF!,COUNTA(#REF!)-#REF!,0,#REF!)</definedName>
    <definedName name="Company4Bills">OFFSET(#REF!,COUNTA(#REF!)-#REF!,0,#REF!)</definedName>
    <definedName name="CompanyNamesBills">OFFSET(#REF!,COUNTA(#REF!)-#REF!,0,#REF!)</definedName>
    <definedName name="CompanyNamesDenominators">OFFSET(#REF!,COUNTA(#REF!)-#REF!,0,#REF!)</definedName>
    <definedName name="CompanyNamesFinancial">OFFSET(#REF!,COUNTA(#REF!)-#REF!,0,#REF!)</definedName>
    <definedName name="CompanyNamesMaintenanceExp">OFFSET(#REF!,COUNTA(#REF!)-#REF!,0,#REF!)</definedName>
    <definedName name="CompanyNamesOpex">OFFSET(#REF!,COUNTA(#REF!)-#REF!,0,#REF!)</definedName>
    <definedName name="connpop_actual">OFFSET('[20]Data for Charts'!$X$11,0,0,'[20]Data for Charts'!$Y$8)</definedName>
    <definedName name="connpop_date">OFFSET('[20]Data for Charts'!$W$11,0,0,'[20]Data for Charts'!$Y$8)</definedName>
    <definedName name="connpop_forecast">OFFSET('[20]Data for Charts'!$Y$11,0,0,'[20]Data for Charts'!$Y$8)</definedName>
    <definedName name="Contact_No">'[12]Drop Down Lists'!#REF!</definedName>
    <definedName name="Contacts">[25]Info!$A$1:$D$65536</definedName>
    <definedName name="Contractor">'[12]Drop Down Lists'!#REF!</definedName>
    <definedName name="Control">#REF!</definedName>
    <definedName name="CORNWALL">#REF!</definedName>
    <definedName name="cost">[13]Choice!$G$3:$G$83</definedName>
    <definedName name="CreditNoteChargeDom">[15]Workings!$D$471:$N$471</definedName>
    <definedName name="CreditNoteChargeNonDom">[15]Workings!$D$514:$N$514</definedName>
    <definedName name="CUMBRIA">#REF!</definedName>
    <definedName name="CURRENT_YEAR">#REF!</definedName>
    <definedName name="customers">#REF!</definedName>
    <definedName name="da" hidden="1">#REF!</definedName>
    <definedName name="daily_reconciliation">#REF!</definedName>
    <definedName name="DATA">[26]Summary!$A$7:$D$24</definedName>
    <definedName name="data2">[17]Summary!$A$7:$D$24</definedName>
    <definedName name="_xlnm.Database">#REF!</definedName>
    <definedName name="debit_types">#REF!</definedName>
    <definedName name="debits_total_debt">#REF!</definedName>
    <definedName name="debt">'[27]Aged debt'!#REF!</definedName>
    <definedName name="debt_period">#REF!</definedName>
    <definedName name="Debtgraph">#REF!</definedName>
    <definedName name="debtmovement1">#REF!</definedName>
    <definedName name="debtmovement2">#REF!</definedName>
    <definedName name="DeferredIncomeAmortisationTotal">[15]Workings!$D$790:$N$790</definedName>
    <definedName name="DeferredIncomeCfwd">[15]Workings!$D$791:$N$791</definedName>
    <definedName name="DeferredIncomeGrantsReceived">[15]Workings!$D$789:$N$789</definedName>
    <definedName name="DeferredTaxCharge">[15]Workings!$D$818:$N$818</definedName>
    <definedName name="DefTaxPaid">[15]Workings!$D$822:$N$822</definedName>
    <definedName name="DefTaxProvisionCfwd">[15]Workings!$D$823:$N$823</definedName>
    <definedName name="DEI">'[28]DUNDEE EXTERNAL'!$P$699</definedName>
    <definedName name="DenominatorsRange">OFFSET(#REF!,COUNTA(#REF!)-#REF!,0,#REF!)</definedName>
    <definedName name="DepreciationOtherDisposals">[15]Workings!$D$418:$N$418</definedName>
    <definedName name="DepreciationOtherTotalCharge">[15]Workings!$D$417:$N$417</definedName>
    <definedName name="DepreciationWasteDisposals">[15]Workings!$D$402:$N$402</definedName>
    <definedName name="DepreciationWasteLTNCharge">[15]Workings!$D$401:$N$401</definedName>
    <definedName name="DepreciationWasteTotalCharge">[15]Workings!$D$400:$N$400</definedName>
    <definedName name="DepreciationWaterDisposals">[15]Workings!$D$386:$N$386</definedName>
    <definedName name="DepreciationWaterLTNCharge">[15]Workings!$D$385:$N$385</definedName>
    <definedName name="DepreciationWaterTotalCharge">[15]Workings!$D$384:$N$384</definedName>
    <definedName name="Dept_Code">'[10]Water Connections Data'!$IT$62713:$IT$62715</definedName>
    <definedName name="Depth">'[12]Drop Down Lists'!#REF!</definedName>
    <definedName name="DeptID">#REF!</definedName>
    <definedName name="DERBYSHIRE">#REF!</definedName>
    <definedName name="DESCRIPTION">'[29]Entry journal'!#REF!</definedName>
    <definedName name="DevAdviser">[30]Sheet4!$B$2:$B$35</definedName>
    <definedName name="DEVON">#REF!</definedName>
    <definedName name="dnonames">#REF!</definedName>
    <definedName name="DocSecurityLookup">#REF!</definedName>
    <definedName name="dog" localSheetId="0" hidden="1">{"NET",#N/A,FALSE,"401C11"}</definedName>
    <definedName name="dog" hidden="1">{"NET",#N/A,FALSE,"401C11"}</definedName>
    <definedName name="DOMESTIC">#REF!</definedName>
    <definedName name="DORSET">#REF!</definedName>
    <definedName name="dsg" hidden="1">"$F$31"</definedName>
    <definedName name="dsga" hidden="1">1000</definedName>
    <definedName name="DURHAM">#REF!</definedName>
    <definedName name="DVW">#REF!</definedName>
    <definedName name="DYFED">#REF!</definedName>
    <definedName name="E_SUSSEX">#REF!</definedName>
    <definedName name="EEI">'[28]EDINBURGH EXTERNAL'!$P$1367</definedName>
    <definedName name="EmpLIST">#REF!</definedName>
    <definedName name="Employee">#REF!</definedName>
    <definedName name="EMPLOYEE_">#REF!</definedName>
    <definedName name="EmployeeID">#REF!</definedName>
    <definedName name="Employeelist">#REF!</definedName>
    <definedName name="Ending">#REF!</definedName>
    <definedName name="ESSEX">#REF!</definedName>
    <definedName name="EV__LASTREFTIME__" hidden="1">40339.4799074074</definedName>
    <definedName name="expenses">#REF!</definedName>
    <definedName name="Expired" hidden="1">FALSE</definedName>
    <definedName name="Extendedtrialbalance">#REF!</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fe">#REF!</definedName>
    <definedName name="fewrew">#REF!</definedName>
    <definedName name="FFOgraph">#REF!</definedName>
    <definedName name="Financial_Report">#REF!</definedName>
    <definedName name="FinancialCompanyRange">OFFSET(#REF!,COUNTA(#REF!)-#REF!,0,#REF!)</definedName>
    <definedName name="Fiscal_Yr">#REF!</definedName>
    <definedName name="FLK">#REF!</definedName>
    <definedName name="FOLLOWING_YEAR">#REF!</definedName>
    <definedName name="forCellAbove">#REF!</definedName>
    <definedName name="ForCurrentLine">ROW('[31]JOURNAL UPLOAD'!$B1)-17</definedName>
    <definedName name="FORECAST">[19]Parms!$B$12</definedName>
    <definedName name="forTopRow">#REF!</definedName>
    <definedName name="Foutput" hidden="1">#REF!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FY4J">#REF!</definedName>
    <definedName name="GainOnSaleOther">[15]Workings!$D$143:$N$143</definedName>
    <definedName name="GainOnSaleWaste">[15]Workings!$D$136:$N$136</definedName>
    <definedName name="GainOnSaleWater">[15]Workings!$D$129:$N$129</definedName>
    <definedName name="GAPDATA">#REF!</definedName>
    <definedName name="General">#REF!</definedName>
    <definedName name="General1">#REF!</definedName>
    <definedName name="General2">#REF!</definedName>
    <definedName name="Generalledgeroverview">#REF!</definedName>
    <definedName name="GEOG9703">#REF!</definedName>
    <definedName name="gfff" localSheetId="0" hidden="1">{"CHARGE",#N/A,FALSE,"401C11"}</definedName>
    <definedName name="gfff" hidden="1">{"CHARGE",#N/A,FALSE,"401C11"}</definedName>
    <definedName name="GLOS">#REF!</definedName>
    <definedName name="glpr">#REF!</definedName>
    <definedName name="GOHOME">#REF!</definedName>
    <definedName name="gross" localSheetId="0" hidden="1">{"GROSS",#N/A,FALSE,"401C11"}</definedName>
    <definedName name="gross" hidden="1">{"GROSS",#N/A,FALSE,"401C11"}</definedName>
    <definedName name="gross1" localSheetId="0" hidden="1">{"GROSS",#N/A,FALSE,"401C11"}</definedName>
    <definedName name="gross1" hidden="1">{"GROSS",#N/A,FALSE,"401C11"}</definedName>
    <definedName name="GTR_MAN">#REF!</definedName>
    <definedName name="GWENT">#REF!</definedName>
    <definedName name="GWYNEDD">#REF!</definedName>
    <definedName name="HANTS">#REF!</definedName>
    <definedName name="hasdfjklhklj" localSheetId="0" hidden="1">{"NET",#N/A,FALSE,"401C11"}</definedName>
    <definedName name="hasdfjklhklj" hidden="1">{"NET",#N/A,FALSE,"401C11"}</definedName>
    <definedName name="Helen_P9">'[32]It Invocies P1 - P9'!$A$1:$I$1322</definedName>
    <definedName name="help" localSheetId="0" hidden="1">{"CHARGE",#N/A,FALSE,"401C11"}</definedName>
    <definedName name="help" hidden="1">{"CHARGE",#N/A,FALSE,"401C11"}</definedName>
    <definedName name="HEREFORD_W">#REF!</definedName>
    <definedName name="HERTS">#REF!</definedName>
    <definedName name="hghghhj" localSheetId="0" hidden="1">{"CHARGE",#N/A,FALSE,"401C11"}</definedName>
    <definedName name="hghghhj" hidden="1">{"CHARGE",#N/A,FALSE,"401C11"}</definedName>
    <definedName name="holidays">#REF!</definedName>
    <definedName name="HOMER">#REF!</definedName>
    <definedName name="HR___D">'[33]Detailed I&amp;E DO NOT DELETE'!#REF!</definedName>
    <definedName name="HTML_CodePage" hidden="1">1252</definedName>
    <definedName name="HTML_Control" localSheetId="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N">'[34]Balance Sheet'!#REF!</definedName>
    <definedName name="IFN">'[34]Balance Sheet'!#REF!</definedName>
    <definedName name="INCOME">#REF!</definedName>
    <definedName name="INDICES">#REF!</definedName>
    <definedName name="Info">[35]Info!$A$1:$D$65536</definedName>
    <definedName name="INTEREST">#REF!</definedName>
    <definedName name="InterestAccrualCfwd">[15]Workings!$D$1354:$N$1354</definedName>
    <definedName name="InterestPaid">[15]Workings!$D$1353:$N$1353</definedName>
    <definedName name="InterestPayable">[15]Workings!$D$1352:$N$1352</definedName>
    <definedName name="InterestReceived">[15]Workings!$D$1356:$N$1356</definedName>
    <definedName name="interpretation">'[36]Catch up efficiency'!$I$7:$I$13</definedName>
    <definedName name="InvestmentsCfwd">[15]Workings!$D$439</definedName>
    <definedName name="IP">#REF!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"V2004-03-31"</definedName>
    <definedName name="JFELL" hidden="1">#REF!</definedName>
    <definedName name="JNLDATE">#REF!</definedName>
    <definedName name="JNLID">'[29]Entry journal'!#REF!</definedName>
    <definedName name="JNLPERIOD">#REF!</definedName>
    <definedName name="JNLRDATE">#REF!</definedName>
    <definedName name="JNLRID">'[29]Entry journal'!#REF!</definedName>
    <definedName name="JNLRPERIOD">#REF!</definedName>
    <definedName name="JR_LAST_YEAR">#REF!</definedName>
    <definedName name="JR_REPORT_YEAR">#REF!</definedName>
    <definedName name="JR_YEAR_B4_LAST">#REF!</definedName>
    <definedName name="JR_YEAR_B5_LAST">#REF!</definedName>
    <definedName name="kc">#REF!</definedName>
    <definedName name="KENT">#REF!</definedName>
    <definedName name="LANCS">#REF!</definedName>
    <definedName name="LAST_YEAR">#REF!</definedName>
    <definedName name="LEICS">#REF!</definedName>
    <definedName name="LINCS">#REF!</definedName>
    <definedName name="LineCount">#REF!</definedName>
    <definedName name="LkupJrnlSource">[37]LOOKUP!$B$4:$B$20</definedName>
    <definedName name="LkupReversingDesc">[37]LOOKUP!$F$4:$F$6</definedName>
    <definedName name="LONDON">#REF!</definedName>
    <definedName name="LOOKUPTABLE">'[38]P9 IT'!#REF!</definedName>
    <definedName name="lst_acronyms">[39]F_Inputs_Clean!$C$7:$C$348</definedName>
    <definedName name="lst_all_companies">[39]Other_Inputs!$D$21:$U$21</definedName>
    <definedName name="lst_menus">'[39]Menu design'!$D$10:$I$10</definedName>
    <definedName name="lst_reference">[39]F_Inputs_Clean!$D$7:$D$348</definedName>
    <definedName name="lst_scenarios">[39]Scenarios!$E$3:$J$3</definedName>
    <definedName name="M_GLAM">#REF!</definedName>
    <definedName name="MaintenanceExpRange">OFFSET(#REF!,COUNTA(#REF!)-#REF!,0,#REF!)</definedName>
    <definedName name="mary">'[40]96070'!#REF!</definedName>
    <definedName name="Material">'[12]Drop Down Lists'!#REF!</definedName>
    <definedName name="MERSEYSIDE">#REF!</definedName>
    <definedName name="METER">#REF!</definedName>
    <definedName name="METHOD">#REF!</definedName>
    <definedName name="MKT">#REF!</definedName>
    <definedName name="model">#REF!</definedName>
    <definedName name="monthly_dates">OFFSET('[20]Data for Charts'!$AE$12,0,0,'[20]Data for Charts'!$AD$8)</definedName>
    <definedName name="monthly_pcc_actual">OFFSET('[20]Data for Charts'!$AG$12,0,0,'[20]Data for Charts'!$AD$8)</definedName>
    <definedName name="monthly_pcc_fitted">OFFSET('[20]Data for Charts'!$AH$12,0,0,'[20]Data for Charts'!$AD$8)</definedName>
    <definedName name="monthly_pcc_forecast">OFFSET('[20]Data for Charts'!$AI$12,0,0,'[20]Data for Charts'!$AD$8)</definedName>
    <definedName name="monthly_pcc_lower">OFFSET('[20]Data for Charts'!$AJ$12,0,0,'[20]Data for Charts'!$AD$8)</definedName>
    <definedName name="monthly_pcc_upper">OFFSET('[20]Data for Charts'!$AK$12,0,0,'[20]Data for Charts'!$AD$8)</definedName>
    <definedName name="monthly_total_actual">OFFSET('[20]Data for Charts'!$AL$12,0,0,'[20]Data for Charts'!$AD$8)</definedName>
    <definedName name="monthly_total_fitted">OFFSET('[20]Data for Charts'!$AM$12,0,0,'[20]Data for Charts'!$AD$8)</definedName>
    <definedName name="monthly_total_forecast">OFFSET('[20]Data for Charts'!$AN$12,0,0,'[20]Data for Charts'!$AD$8)</definedName>
    <definedName name="monthly_total_lower">OFFSET('[20]Data for Charts'!$AO$12,0,0,'[20]Data for Charts'!$AD$8)</definedName>
    <definedName name="monthly_total_upper">OFFSET('[20]Data for Charts'!$AP$12,0,0,'[20]Data for Charts'!$AD$8)</definedName>
    <definedName name="Monthlytotals">'[41]Monthly Breakdown'!$M$4:$U$17</definedName>
    <definedName name="MSE">#REF!</definedName>
    <definedName name="n">#REF!</definedName>
    <definedName name="N_YORKS">#REF!</definedName>
    <definedName name="Name">#REF!</definedName>
    <definedName name="NCAccrualsCfwd">[15]Workings!$D$742:$N$742</definedName>
    <definedName name="NCOtherCreditorsCfwd">[15]Workings!$D$778:$N$778</definedName>
    <definedName name="NES">#REF!</definedName>
    <definedName name="Net">#REF!</definedName>
    <definedName name="NetDomDebtCfwd">[15]Workings!$D$482:$N$482</definedName>
    <definedName name="NetNonDomDebtCfwd">[15]Workings!$D$523:$N$523</definedName>
    <definedName name="NetOtherCreditorsCfwd">[15]Workings!$D$664:$N$664</definedName>
    <definedName name="NetOtherDebtorCfwd">[15]Workings!$D$641:$N$641</definedName>
    <definedName name="NetPFIDebtorCfwd">[15]Workings!$D$533:$N$533</definedName>
    <definedName name="new">#REF!</definedName>
    <definedName name="newmodel">'[42]Models (2)'!$A$4:$O$227</definedName>
    <definedName name="nne">#REF!</definedName>
    <definedName name="NON_DOMESTIC">#REF!</definedName>
    <definedName name="NonCoreOpexMoney">[15]Workings!$D$1231:$N$1231</definedName>
    <definedName name="nonsus">#REF!</definedName>
    <definedName name="NORFOLK">#REF!</definedName>
    <definedName name="NORTHANTS">#REF!</definedName>
    <definedName name="NORTHUMBERLAND">#REF!</definedName>
    <definedName name="Notnc">#REF!</definedName>
    <definedName name="NOTTS">#REF!</definedName>
    <definedName name="NvsAnswerCol">"[Drill1]JRNLLAYOUT!$A$4:$A$28"</definedName>
    <definedName name="NvsAnswerCol_1">"'[DR_3585940_3586780_Tay Region Non Regulated 5 2009.xls]JRNLLAYOUT'!$A$4:$A$5"</definedName>
    <definedName name="NvsASD">"V2002-07-28"</definedName>
    <definedName name="NvsASD_1">"V2008-08-31"</definedName>
    <definedName name="NvsAutoDrillOk">"VN"</definedName>
    <definedName name="NvsDateToNumber">"Y"</definedName>
    <definedName name="NvsElapsedTime">0.00112245370110031</definedName>
    <definedName name="NvsElapsedTime_1">0.000289351846731734</definedName>
    <definedName name="NvsEndTime">37484.6092101852</definedName>
    <definedName name="NvsEndTime_1">39694.4330671296</definedName>
    <definedName name="NvsInstLang">"VENG"</definedName>
    <definedName name="NvsInstSpec">"%,FDEPTID_SUM_SWA_02,VTOTAL_SWA"</definedName>
    <definedName name="NvsInstSpec_1">"%,LACTUALS,SYTD,FACCOUNT,V3202,FDEPTID,TSW_DEPT_REPT_V1,NTAY_REGION_NR"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"VSWA01"</definedName>
    <definedName name="NvsPanelEffdt">"V1991-01-01"</definedName>
    <definedName name="NvsPanelSetid">"VSWA"</definedName>
    <definedName name="NvsParentRef">#REF!</definedName>
    <definedName name="NvsParentRef_1">"'[Tay Region Non Regulated 5 2009.xls]inc exp report'!$J$86"</definedName>
    <definedName name="NvsReqBU">"VSWA"</definedName>
    <definedName name="NvsReqBU_1">"VSWA01"</definedName>
    <definedName name="NvsReqBUOnly">"VY"</definedName>
    <definedName name="NvsSheetType">"M"</definedName>
    <definedName name="NvsStyleNme">"IE1_v02_Style Sheet.xls"</definedName>
    <definedName name="NvsTransLed">"VN"</definedName>
    <definedName name="NvsTransLed_1">"VN"</definedName>
    <definedName name="NvsTreeASD">"V2002-07-28"</definedName>
    <definedName name="NvsTreeASD_1">"V2008-08-31"</definedName>
    <definedName name="NvsValTbl.ACCOUNT">"GL_ACCOUNT_TBL"</definedName>
    <definedName name="NvsValTbl.DEPTID">"DEPT_TBL"</definedName>
    <definedName name="NvsValTbl.DEPTID_SUM_SWA_02">"NOSWA_DST04_VW"</definedName>
    <definedName name="NvsValTbl.LEDGER">"LED_DETL_VW"</definedName>
    <definedName name="NvsValTbl.PROJECT_ID">"PROJECT"</definedName>
    <definedName name="NWT">#REF!</definedName>
    <definedName name="o">#REF!</definedName>
    <definedName name="OISIII" hidden="1">#REF!</definedName>
    <definedName name="old">#REF!</definedName>
    <definedName name="OpexRange">OFFSET(#REF!,COUNTA(#REF!)-#REF!,0,#REF!)</definedName>
    <definedName name="opt_actuals">'[39]Control Panel'!$H$22</definedName>
    <definedName name="opt_actuals_percentage">'[39]Control Panel'!$H$26</definedName>
    <definedName name="opt_baseline_bid_threshold">'[39]Control Panel'!$H$18</definedName>
    <definedName name="opt_baseline_cap">'[39]Control Panel'!$H$20</definedName>
    <definedName name="opt_bids">'[39]Control Panel'!$H$13</definedName>
    <definedName name="opt_bids_percentage">'[39]Control Panel'!$H$16</definedName>
    <definedName name="opt_gearing">'[39]Control Panel'!$H$44</definedName>
    <definedName name="opt_tax">'[39]Control Panel'!$H$46</definedName>
    <definedName name="opt_wacc">'[39]Control Panel'!$H$42</definedName>
    <definedName name="Other.">'[30]start 10 March 08'!$A$1:$A$5</definedName>
    <definedName name="OTHER_INCOME">#REF!</definedName>
    <definedName name="OtherCreditorsCfwd">[15]Workings!$D$758:$N$758</definedName>
    <definedName name="OtherProvisionCfwd">[15]Workings!$D$813:$N$813</definedName>
    <definedName name="OtherReservesCfwd">[15]Workings!$D$1402:$N$1402</definedName>
    <definedName name="OXON">#REF!</definedName>
    <definedName name="P">'[43]Budget P2'!#REF!</definedName>
    <definedName name="P8data">#REF!</definedName>
    <definedName name="Pal_Workbook_GUID" hidden="1">"KFKZJZRP368AW7RTEA61X7TZ"</definedName>
    <definedName name="paths">#REF!</definedName>
    <definedName name="Pay_Elements">#REF!</definedName>
    <definedName name="Payment">'[12]Drop Down Lists'!$D$4:$D$5</definedName>
    <definedName name="PBT">[15]Workings!$D$1392:$N$1392</definedName>
    <definedName name="PED">#REF!</definedName>
    <definedName name="PER">#REF!</definedName>
    <definedName name="Period">#REF!</definedName>
    <definedName name="Period2">#REF!</definedName>
    <definedName name="person">[44]Summary!$B$3</definedName>
    <definedName name="Peter">0.0000960648103500716</definedName>
    <definedName name="PFIAdditions">[15]Workings!$D$531:$N$531</definedName>
    <definedName name="PFIAmortisation">[15]Workings!$D$532:$N$532</definedName>
    <definedName name="PFIOpexMoney">[15]Workings!$D$833:$N$833</definedName>
    <definedName name="Position">'[12]Drop Down Lists'!#REF!</definedName>
    <definedName name="POWYS">#REF!</definedName>
    <definedName name="PrepaymentsCfwd">[15]Workings!$D$636:$N$636</definedName>
    <definedName name="price">'[24]Control Sheet'!$E$27</definedName>
    <definedName name="PRINCIPAL">#REF!</definedName>
    <definedName name="Print_Area_MI">'[45]Monthly actuals'!$BN$1:$CA$52</definedName>
    <definedName name="PRINTFORE">#REF!</definedName>
    <definedName name="Project">[46]data!$B$2:$B$1145</definedName>
    <definedName name="Projects">'[47]New Project codes'!#REF!</definedName>
    <definedName name="PROPERTY">#REF!</definedName>
    <definedName name="PRT">#REF!</definedName>
    <definedName name="PRTCOUNT">#REF!</definedName>
    <definedName name="PRTEND">#REF!</definedName>
    <definedName name="PRTSTART">#REF!</definedName>
    <definedName name="PSETUP">#REF!</definedName>
    <definedName name="PTABLE">#REF!</definedName>
    <definedName name="Q8_1_Phased_Spend_2000_01_by_Scheme_for_Finance">#REF!</definedName>
    <definedName name="qfx" localSheetId="0" hidden="1">{"NET",#N/A,FALSE,"401C11"}</definedName>
    <definedName name="qfx" hidden="1">{"NET",#N/A,FALSE,"401C11"}</definedName>
    <definedName name="qryActual_Bills_For_Selected_Year_Rolled_Up">#REF!</definedName>
    <definedName name="qwefqefa" hidden="1">#REF!</definedName>
    <definedName name="rainfall_actual">OFFSET('[20]Data for Charts'!$M$11,0,0,'[20]Data for Charts'!$K$8)</definedName>
    <definedName name="rainfall_dates">OFFSET('[20]Data for Charts'!$L$11,0,0,'[20]Data for Charts'!$K$8)</definedName>
    <definedName name="rainfall_forecast">OFFSET('[20]Data for Charts'!$N$11,0,0,'[20]Data for Charts'!$K$8)</definedName>
    <definedName name="real" hidden="1">#REF!</definedName>
    <definedName name="realgdp_actual">OFFSET('[20]Data for Charts'!$F$11,0,0,'[20]Data for Charts'!$D$8)</definedName>
    <definedName name="realgdp_dates">OFFSET('[20]Data for Charts'!$E$11,0,0,'[20]Data for Charts'!$D$8)</definedName>
    <definedName name="realgdp_forecast">OFFSET('[20]Data for Charts'!$G$11,0,0,'[20]Data for Charts'!$D$8)</definedName>
    <definedName name="refund">#REF!</definedName>
    <definedName name="remove">#REF!</definedName>
    <definedName name="ReorgProvisionCfwd">[15]Workings!$D$807:$N$807</definedName>
    <definedName name="report_date">#REF!</definedName>
    <definedName name="REPORT_ID">'[21]3510'!#REF!</definedName>
    <definedName name="REPORT_YEAR">#REF!</definedName>
    <definedName name="ReportDate">#REF!</definedName>
    <definedName name="reportminus1">'[48]report year index'!$C$6</definedName>
    <definedName name="reportminus2">'[48]report year index'!$C$5</definedName>
    <definedName name="reportminus3">'[48]report year index'!$C$4</definedName>
    <definedName name="reportplus1">'[48]report year index'!$C$8</definedName>
    <definedName name="reportplus2">'[48]report year index'!$C$9</definedName>
    <definedName name="reportyear">'[48]report year index'!$C$7</definedName>
    <definedName name="Requestor">'[49]Drop Down Lists'!$B$3:$B$23</definedName>
    <definedName name="requirements">[13]Choice!$B$3:$B$9</definedName>
    <definedName name="ReservesBfwd">[15]Workings!$D$1396:$N$1396</definedName>
    <definedName name="ReservesCfwd">[15]Workings!$D$1398:$N$1398</definedName>
    <definedName name="RESULT">#REF!</definedName>
    <definedName name="RetailAccrualsCfwd">[15]Workings!$D$719:$N$719</definedName>
    <definedName name="RetailOpexMoney">[15]Workings!$D$1120:$N$1120</definedName>
    <definedName name="RetailOtherCreditorsCfwd">[15]Workings!$D$768:$N$768</definedName>
    <definedName name="RevenueDomTotalMoney">'[15]Workings - Income'!$D$97:$N$97</definedName>
    <definedName name="RevenueNonDomTotalMoney">'[15]Workings - Income'!$D$288:$N$288</definedName>
    <definedName name="RevenueSecondaryTotalMoney">'[15]Workings - Income'!$D$335:$N$335</definedName>
    <definedName name="RevenueTETotalMoney">'[15]Workings - Income'!$D$307:$N$307</definedName>
    <definedName name="rge">#REF!</definedName>
    <definedName name="rgwer">#REF!</definedName>
    <definedName name="RID">'[21]3510'!#REF!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"$I$88"</definedName>
    <definedName name="RiskSelectedNameCell1" hidden="1">"$B$12"</definedName>
    <definedName name="RiskSelectedNameCell2" hidden="1">"$G$2"</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FALSE</definedName>
    <definedName name="RngDesc">#REF!</definedName>
    <definedName name="rows_to_read">#REF!</definedName>
    <definedName name="rytry" localSheetId="0" hidden="1">{"NET",#N/A,FALSE,"401C11"}</definedName>
    <definedName name="rytry" hidden="1">{"NET",#N/A,FALSE,"401C11"}</definedName>
    <definedName name="S_GLAM">#REF!</definedName>
    <definedName name="S_YORKS">#REF!</definedName>
    <definedName name="sadg" hidden="1">"$J$31"</definedName>
    <definedName name="SAPBEXdnldView" hidden="1">"4BC8P4OTN3A9NVXDY2OPC3SPY"</definedName>
    <definedName name="SAPBEXrevision" hidden="1">1</definedName>
    <definedName name="SAPBEXsysID" hidden="1">"OWP"</definedName>
    <definedName name="SAPBEXwbID" hidden="1">"49ZLUKBQR0WG29D9LLI3IBIIT"</definedName>
    <definedName name="SBWS" hidden="1">#REF!</definedName>
    <definedName name="sdgzdfg">"V1996-04-01"</definedName>
    <definedName name="SELECT_A8_A9">[50]DROP_DOWN_OPTIONS!$A$1:$A$2</definedName>
    <definedName name="SelectableRange">'[51]Roy Rennie 3'!$B$18:$N$65536,'[51]Roy Rennie 3'!$N$3,'[51]Roy Rennie 3'!$N$5,'[51]Roy Rennie 3'!$N$7,'[51]Roy Rennie 3'!$N$9,'[51]Roy Rennie 3'!$D$3:$I$5,'[51]Roy Rennie 3'!$D$9,'[51]Roy Rennie 3'!$D$11,'[51]Roy Rennie 3'!$D$13</definedName>
    <definedName name="SES">#REF!</definedName>
    <definedName name="SEW">#REF!</definedName>
    <definedName name="SFD">'[21]3510'!#REF!</definedName>
    <definedName name="SFN">'[21]3510'!#REF!</definedName>
    <definedName name="SFV">#REF!</definedName>
    <definedName name="sgag">'[52]Control Sheet'!$J$4</definedName>
    <definedName name="SHROPS">#REF!</definedName>
    <definedName name="solver_adj" localSheetId="4" hidden="1">Assumptions!#REF!</definedName>
    <definedName name="solver_adj" localSheetId="5" hidden="1">'Price and Financial ratios'!$F$4</definedName>
    <definedName name="solver_cvg" localSheetId="4" hidden="1">0.0001</definedName>
    <definedName name="solver_cvg" localSheetId="5" hidden="1">0.0001</definedName>
    <definedName name="solver_drv" localSheetId="4" hidden="1">1</definedName>
    <definedName name="solver_drv" localSheetId="5" hidden="1">1</definedName>
    <definedName name="solver_eng" localSheetId="4" hidden="1">1</definedName>
    <definedName name="solver_eng" localSheetId="5" hidden="1">1</definedName>
    <definedName name="solver_est" localSheetId="4" hidden="1">1</definedName>
    <definedName name="solver_est" localSheetId="5" hidden="1">1</definedName>
    <definedName name="solver_itr" localSheetId="4" hidden="1">2147483647</definedName>
    <definedName name="solver_itr" localSheetId="5" hidden="1">2147483647</definedName>
    <definedName name="solver_mip" localSheetId="4" hidden="1">2147483647</definedName>
    <definedName name="solver_mip" localSheetId="5" hidden="1">2147483647</definedName>
    <definedName name="solver_mni" localSheetId="4" hidden="1">30</definedName>
    <definedName name="solver_mni" localSheetId="5" hidden="1">30</definedName>
    <definedName name="solver_mrt" localSheetId="4" hidden="1">0.075</definedName>
    <definedName name="solver_mrt" localSheetId="5" hidden="1">0.075</definedName>
    <definedName name="solver_msl" localSheetId="4" hidden="1">2</definedName>
    <definedName name="solver_msl" localSheetId="5" hidden="1">2</definedName>
    <definedName name="solver_neg" localSheetId="4" hidden="1">1</definedName>
    <definedName name="solver_neg" localSheetId="5" hidden="1">1</definedName>
    <definedName name="solver_nod" localSheetId="4" hidden="1">2147483647</definedName>
    <definedName name="solver_nod" localSheetId="5" hidden="1">2147483647</definedName>
    <definedName name="solver_num" localSheetId="4" hidden="1">0</definedName>
    <definedName name="solver_num" localSheetId="5" hidden="1">0</definedName>
    <definedName name="solver_nwt" localSheetId="4" hidden="1">1</definedName>
    <definedName name="solver_nwt" localSheetId="5" hidden="1">1</definedName>
    <definedName name="solver_opt" localSheetId="4" hidden="1">Assumptions!$C$113</definedName>
    <definedName name="solver_opt" localSheetId="5" hidden="1">'Price and Financial ratios'!$F$6</definedName>
    <definedName name="solver_pre" localSheetId="4" hidden="1">0.000001</definedName>
    <definedName name="solver_pre" localSheetId="5" hidden="1">0.000001</definedName>
    <definedName name="solver_rbv" localSheetId="4" hidden="1">1</definedName>
    <definedName name="solver_rbv" localSheetId="5" hidden="1">1</definedName>
    <definedName name="solver_rlx" localSheetId="4" hidden="1">2</definedName>
    <definedName name="solver_rlx" localSheetId="5" hidden="1">2</definedName>
    <definedName name="solver_rsd" localSheetId="4" hidden="1">0</definedName>
    <definedName name="solver_rsd" localSheetId="5" hidden="1">0</definedName>
    <definedName name="solver_scl" localSheetId="4" hidden="1">1</definedName>
    <definedName name="solver_scl" localSheetId="5" hidden="1">1</definedName>
    <definedName name="solver_sho" localSheetId="4" hidden="1">2</definedName>
    <definedName name="solver_sho" localSheetId="5" hidden="1">2</definedName>
    <definedName name="solver_ssz" localSheetId="4" hidden="1">100</definedName>
    <definedName name="solver_ssz" localSheetId="5" hidden="1">100</definedName>
    <definedName name="solver_tim" localSheetId="4" hidden="1">2147483647</definedName>
    <definedName name="solver_tim" localSheetId="5" hidden="1">2147483647</definedName>
    <definedName name="solver_tol" localSheetId="4" hidden="1">0.01</definedName>
    <definedName name="solver_tol" localSheetId="5" hidden="1">0.01</definedName>
    <definedName name="solver_typ" localSheetId="4" hidden="1">3</definedName>
    <definedName name="solver_typ" localSheetId="5" hidden="1">3</definedName>
    <definedName name="solver_val" localSheetId="4" hidden="1">563251470</definedName>
    <definedName name="solver_val" localSheetId="5" hidden="1">2.5</definedName>
    <definedName name="solver_ver" localSheetId="4" hidden="1">3</definedName>
    <definedName name="solver_ver" localSheetId="5" hidden="1">3</definedName>
    <definedName name="SOMERSET">#REF!</definedName>
    <definedName name="sort" hidden="1">#REF!</definedName>
    <definedName name="Source2">#REF!</definedName>
    <definedName name="source3">#REF!</definedName>
    <definedName name="SpendtoSaveOpexMoney">[15]Workings!$D$841:$N$841</definedName>
    <definedName name="SRN">#REF!</definedName>
    <definedName name="SST">#REF!</definedName>
    <definedName name="STAFFS">#REF!</definedName>
    <definedName name="Stand_Job">'[49]Drop Down Lists'!$A$3:$A$10</definedName>
    <definedName name="START">#REF!</definedName>
    <definedName name="startdate">[44]Variables!$B$3</definedName>
    <definedName name="STARTR">#REF!</definedName>
    <definedName name="STARTU">#REF!</definedName>
    <definedName name="status">#REF!</definedName>
    <definedName name="StockCfwd">[15]Workings!$D$444:$N$444</definedName>
    <definedName name="StratPlan">[30]Sheet3!$A$2:$A$42</definedName>
    <definedName name="subtotal">#REF!</definedName>
    <definedName name="subtotal1">#REF!</definedName>
    <definedName name="subtotal2">#REF!</definedName>
    <definedName name="subtotal3">#REF!</definedName>
    <definedName name="SUFFOLK">#REF!</definedName>
    <definedName name="Summary">[11]Summary!$B$4:$K$41</definedName>
    <definedName name="summary_types">#REF!</definedName>
    <definedName name="SundryDebtorsCfwd">[15]Workings!$D$638:$N$638</definedName>
    <definedName name="suppliers">#REF!</definedName>
    <definedName name="SURREY">#REF!</definedName>
    <definedName name="SVT">#REF!</definedName>
    <definedName name="SWS">#REF!</definedName>
    <definedName name="SWSCODES">#REF!</definedName>
    <definedName name="SWScostcentre">#REF!</definedName>
    <definedName name="SWT">#REF!</definedName>
    <definedName name="TABLE0">#REF!</definedName>
    <definedName name="TABLE11">#REF!</definedName>
    <definedName name="TABLE15">#REF!</definedName>
    <definedName name="TABLE16">#REF!</definedName>
    <definedName name="TABLE18">#REF!</definedName>
    <definedName name="TABLE19">#REF!</definedName>
    <definedName name="TABLE24">#REF!</definedName>
    <definedName name="TABLE25">#REF!</definedName>
    <definedName name="TABLE26">#REF!</definedName>
    <definedName name="TABLE27">#REF!</definedName>
    <definedName name="TABLE28">#REF!</definedName>
    <definedName name="TABLE29">#REF!</definedName>
    <definedName name="Table3.4" localSheetId="0" hidden="1">{"CHARGE",#N/A,FALSE,"401C11"}</definedName>
    <definedName name="Table3.4" hidden="1">{"CHARGE",#N/A,FALSE,"401C11"}</definedName>
    <definedName name="TABLE30">#REF!</definedName>
    <definedName name="TABLE31">#REF!</definedName>
    <definedName name="TABLE32A">#REF!</definedName>
    <definedName name="TABLE34">#REF!</definedName>
    <definedName name="TABLE35A">#REF!</definedName>
    <definedName name="TABLE35B">#REF!</definedName>
    <definedName name="TABLE36A">#REF!</definedName>
    <definedName name="TABLE36B">#REF!</definedName>
    <definedName name="TABLE37">#REF!</definedName>
    <definedName name="TABLE38">#REF!</definedName>
    <definedName name="TABLE39">#REF!</definedName>
    <definedName name="TABLE41">#REF!</definedName>
    <definedName name="TABLE41TOTALS">#REF!</definedName>
    <definedName name="TABLE9">#REF!</definedName>
    <definedName name="TABLEX">#REF!</definedName>
    <definedName name="tabs">#REF!</definedName>
    <definedName name="tbl_Exportdata_17A">#REF!</definedName>
    <definedName name="tbl_Exportdata_17B">#REF!</definedName>
    <definedName name="temp">'[40]95313'!#REF!</definedName>
    <definedName name="temp_actual">OFFSET('[20]Data for Charts'!$T$11,0,0,'[20]Data for Charts'!$R$8)</definedName>
    <definedName name="temp_dates">OFFSET('[20]Data for Charts'!$S$11,0,0,'[20]Data for Charts'!$R$8)</definedName>
    <definedName name="temp_forecast">OFFSET('[20]Data for Charts'!$U$11,0,0,'[20]Data for Charts'!$R$8)</definedName>
    <definedName name="Test23" localSheetId="0" hidden="1">{"NET",#N/A,FALSE,"401C11"}</definedName>
    <definedName name="Test23" hidden="1">{"NET",#N/A,FALSE,"401C11"}</definedName>
    <definedName name="THD">#REF!</definedName>
    <definedName name="time">'[36]Catch up efficiency'!$C$6:$H$6</definedName>
    <definedName name="TITLES">#REF!</definedName>
    <definedName name="TMS">#REF!</definedName>
    <definedName name="tolerance">#REF!</definedName>
    <definedName name="TopCell">#REF!</definedName>
    <definedName name="Total">#REF!</definedName>
    <definedName name="total_debt">#REF!</definedName>
    <definedName name="TOTAL99011">#REF!</definedName>
    <definedName name="TotalDebtCfwd">[15]Workings!$D$1322:$N$1322</definedName>
    <definedName name="TotalDebtNew">[15]Workings!$D$1320:$N$1320</definedName>
    <definedName name="TotalDebtRepay">[15]Workings!$D$1321:$N$1321</definedName>
    <definedName name="totalIP">[53]Total!$A$6:$B$919</definedName>
    <definedName name="TotalOtherOpexMoney">[15]Workings!$D$1028:$N$1028</definedName>
    <definedName name="TradeCreditorsCfwd">[15]Workings!$D$650:$N$650</definedName>
    <definedName name="transition_years">'[24]Control Sheet'!$E$4</definedName>
    <definedName name="trdhtr" hidden="1">#REF!</definedName>
    <definedName name="TVN">#REF!</definedName>
    <definedName name="TVW">[54]Database!$Q$317:$V$344</definedName>
    <definedName name="TWFPERIOD">[19]Parms!$B$9</definedName>
    <definedName name="TWFYEAREND">[33]Parms!#REF!</definedName>
    <definedName name="TWFYTD">[33]Parms!#REF!</definedName>
    <definedName name="TWFYTDPERIOD">[33]Parms!#REF!</definedName>
    <definedName name="TYNE_WEAR">#REF!</definedName>
    <definedName name="TYPE">#REF!</definedName>
    <definedName name="Type_of_Works">'[12]Drop Down Lists'!#REF!</definedName>
    <definedName name="UU">#REF!</definedName>
    <definedName name="vba04v2">#REF!</definedName>
    <definedName name="Vofs">#REF!</definedName>
    <definedName name="VTABLE">[55]IT!#REF!</definedName>
    <definedName name="W_GLAM">#REF!</definedName>
    <definedName name="W_MIDS">#REF!</definedName>
    <definedName name="W_SUSSEX">#REF!</definedName>
    <definedName name="W_YORKS">#REF!</definedName>
    <definedName name="WARWICKS">#REF!</definedName>
    <definedName name="wdfw">#REF!</definedName>
    <definedName name="WE">[56]data!$H$3:$H$108</definedName>
    <definedName name="wedfw">#REF!</definedName>
    <definedName name="wefw">#REF!</definedName>
    <definedName name="wefwe">#REF!</definedName>
    <definedName name="wefwerf">#REF!</definedName>
    <definedName name="wert" localSheetId="0" hidden="1">{"GROSS",#N/A,FALSE,"401C11"}</definedName>
    <definedName name="wert" hidden="1">{"GROSS",#N/A,FALSE,"401C11"}</definedName>
    <definedName name="WILTS">#REF!</definedName>
    <definedName name="wombat" hidden="1">#REF!</definedName>
    <definedName name="WorkingCapitalIncrease">[15]Workings!$D$1365:$N$1365</definedName>
    <definedName name="wotsthis" localSheetId="0"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0" hidden="1">{"CHARGE",#N/A,FALSE,"401C11"}</definedName>
    <definedName name="wrn.CHARGE." hidden="1">{"CHARGE",#N/A,FALSE,"401C11"}</definedName>
    <definedName name="wrn.GROSS." localSheetId="0" hidden="1">{"GROSS",#N/A,FALSE,"401C11"}</definedName>
    <definedName name="wrn.GROSS." hidden="1">{"GROSS",#N/A,FALSE,"401C11"}</definedName>
    <definedName name="wrn.NET." localSheetId="0" hidden="1">{"NET",#N/A,FALSE,"401C11"}</definedName>
    <definedName name="wrn.NET." hidden="1">{"NET",#N/A,FALSE,"401C11"}</definedName>
    <definedName name="wrn.papersdraft" localSheetId="0" hidden="1">{"bal",#N/A,FALSE,"working papers";"income",#N/A,FALSE,"working papers"}</definedName>
    <definedName name="wrn.papersdraft" hidden="1">{"bal",#N/A,FALSE,"working papers";"income",#N/A,FALSE,"working papers"}</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0"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0" hidden="1">{"bal",#N/A,FALSE,"working papers";"income",#N/A,FALSE,"working papers"}</definedName>
    <definedName name="wrn.wpapers." hidden="1">{"bal",#N/A,FALSE,"working papers";"income",#N/A,FALSE,"working papers"}</definedName>
    <definedName name="WSH">#REF!</definedName>
    <definedName name="WSX">#REF!</definedName>
    <definedName name="XLR_COLS">'[21]3510'!#REF!</definedName>
    <definedName name="XLR_ROWS">'[21]3510'!#REF!</definedName>
    <definedName name="xxx" localSheetId="0" hidden="1">{"CHARGE",#N/A,FALSE,"401C11"}</definedName>
    <definedName name="xxx" hidden="1">{"CHARGE",#N/A,FALSE,"401C11"}</definedName>
    <definedName name="Year_AssetPerf">OFFSET(#REF!,COUNTA(#REF!)-#REF!,0,#REF!)</definedName>
    <definedName name="YEAR_B4_LAST">#REF!</definedName>
    <definedName name="YEAR_B4B4_LAST">#REF!</definedName>
    <definedName name="YEAR_B5_LAST">#REF!</definedName>
    <definedName name="Year_Bills">OFFSET(#REF!,COUNTA(#REF!)-#REF!,0,#REF!)</definedName>
    <definedName name="Year_denominators">OFFSET(#REF!,COUNTA(#REF!)-#REF!,0,#REF!)</definedName>
    <definedName name="Year_Financials">OFFSET(#REF!,COUNTA(#REF!)-#REF!,0,#REF!)</definedName>
    <definedName name="Year_Growth">OFFSET(#REF!,COUNTA(#REF!)-#REF!,0,#REF!)</definedName>
    <definedName name="Year_MaintenanceAct">OFFSET(#REF!,COUNTA(#REF!)-#REF!,0,#REF!)</definedName>
    <definedName name="Year_MaintenanceExp">OFFSET(#REF!,COUNTA(#REF!)-#REF!,0,#REF!)</definedName>
    <definedName name="Year_OPEX">OFFSET(#REF!,COUNTA(#REF!)-#REF!,0,#REF!)</definedName>
    <definedName name="yhnry">#REF!</definedName>
    <definedName name="yks">#REF!</definedName>
    <definedName name="YKY">#REF!</definedName>
    <definedName name="YTD">#REF!</definedName>
    <definedName name="yyy" localSheetId="0" hidden="1">{"GROSS",#N/A,FALSE,"401C11"}</definedName>
    <definedName name="yyy" hidden="1">{"GROSS",#N/A,FALSE,"401C11"}</definedName>
    <definedName name="zzz" localSheetId="0" hidden="1">{"NET",#N/A,FALSE,"401C11"}</definedName>
    <definedName name="zzz" hidden="1">{"NET",#N/A,FALSE,"401C11"}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9" l="1"/>
  <c r="A9" i="19"/>
  <c r="B40" i="21"/>
  <c r="B27" i="21"/>
  <c r="A21" i="21"/>
  <c r="A34" i="21" s="1"/>
  <c r="B8" i="21"/>
  <c r="B21" i="21" s="1"/>
  <c r="B34" i="21" s="1"/>
  <c r="C83" i="2" l="1"/>
  <c r="C87" i="2"/>
  <c r="C82" i="2" l="1"/>
  <c r="C89" i="2" s="1"/>
  <c r="C94" i="2" s="1"/>
  <c r="C90" i="2"/>
  <c r="C95" i="2" s="1"/>
  <c r="C96" i="2" l="1"/>
  <c r="C102" i="2" s="1"/>
  <c r="D113" i="2" s="1"/>
  <c r="C58" i="2"/>
  <c r="C106" i="2" s="1"/>
  <c r="C63" i="2"/>
  <c r="C107" i="2" s="1"/>
  <c r="D11" i="2"/>
  <c r="C40" i="2" l="1"/>
  <c r="C41" i="2"/>
  <c r="C39" i="2"/>
  <c r="C36" i="2"/>
  <c r="C37" i="2"/>
  <c r="C35" i="2"/>
  <c r="F9" i="2" l="1"/>
  <c r="E9" i="2"/>
  <c r="D9" i="2"/>
  <c r="G11" i="2"/>
  <c r="V9" i="2"/>
  <c r="E11" i="2" l="1"/>
  <c r="F11" i="2"/>
  <c r="H11" i="2"/>
  <c r="I11" i="2"/>
  <c r="C67" i="2" l="1"/>
  <c r="C72" i="2"/>
  <c r="C5" i="3" l="1"/>
  <c r="B7" i="21"/>
  <c r="D3" i="3" l="1"/>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AF3" i="4" s="1"/>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D15" i="9" l="1"/>
  <c r="E15" i="9"/>
  <c r="F15" i="9"/>
  <c r="C15" i="9"/>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F3" i="7"/>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16" i="8"/>
  <c r="E16" i="8"/>
  <c r="F16" i="8"/>
  <c r="C16" i="8"/>
  <c r="D3" i="9" l="1"/>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D45" i="2" l="1"/>
  <c r="C16" i="9" s="1"/>
  <c r="L11" i="2"/>
  <c r="K9" i="9" s="1"/>
  <c r="M11" i="2"/>
  <c r="L9" i="9" s="1"/>
  <c r="N11" i="2"/>
  <c r="M9" i="9" s="1"/>
  <c r="O11" i="2"/>
  <c r="N9" i="9" s="1"/>
  <c r="P11" i="2"/>
  <c r="O9" i="9" s="1"/>
  <c r="Q11" i="2"/>
  <c r="P9" i="9" s="1"/>
  <c r="R11" i="2"/>
  <c r="Q9" i="9" s="1"/>
  <c r="S11" i="2"/>
  <c r="R9" i="9" s="1"/>
  <c r="T11" i="2"/>
  <c r="S9" i="9" s="1"/>
  <c r="U11" i="2"/>
  <c r="T9" i="9" s="1"/>
  <c r="V11" i="2"/>
  <c r="U9" i="9" s="1"/>
  <c r="W11" i="2"/>
  <c r="V9" i="9" s="1"/>
  <c r="X11" i="2"/>
  <c r="W9" i="9" s="1"/>
  <c r="Y11" i="2"/>
  <c r="X9" i="9" s="1"/>
  <c r="Z11" i="2"/>
  <c r="Y9" i="9" s="1"/>
  <c r="AA11" i="2"/>
  <c r="Z9" i="9" s="1"/>
  <c r="AB11" i="2"/>
  <c r="AA9" i="9" s="1"/>
  <c r="AC11" i="2"/>
  <c r="AB9" i="9" s="1"/>
  <c r="AD11" i="2"/>
  <c r="AC9" i="9" s="1"/>
  <c r="AE11" i="2"/>
  <c r="AD9" i="9" s="1"/>
  <c r="AF11" i="2"/>
  <c r="AE9" i="9" s="1"/>
  <c r="AG11" i="2"/>
  <c r="AF9" i="9" s="1"/>
  <c r="D9" i="9"/>
  <c r="E9" i="9"/>
  <c r="F9" i="9"/>
  <c r="G9" i="9"/>
  <c r="H9" i="9"/>
  <c r="J11" i="2"/>
  <c r="I9" i="9" s="1"/>
  <c r="K11" i="2"/>
  <c r="J9" i="9" s="1"/>
  <c r="C9" i="9"/>
  <c r="E4" i="2"/>
  <c r="F4" i="2" l="1"/>
  <c r="G4" i="2" s="1"/>
  <c r="H4" i="2" s="1"/>
  <c r="I4" i="2" s="1"/>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E45" i="2"/>
  <c r="C17" i="8"/>
  <c r="F45" i="2" l="1"/>
  <c r="D17" i="8"/>
  <c r="D16" i="9"/>
  <c r="G45" i="2" l="1"/>
  <c r="E17" i="8"/>
  <c r="E16" i="9"/>
  <c r="H45" i="2" l="1"/>
  <c r="F17" i="8"/>
  <c r="F16" i="9"/>
  <c r="I45" i="2" l="1"/>
  <c r="G17" i="8"/>
  <c r="G16" i="9"/>
  <c r="J45" i="2" l="1"/>
  <c r="H17" i="8"/>
  <c r="H16" i="9"/>
  <c r="K45" i="2" l="1"/>
  <c r="I17" i="8"/>
  <c r="I16" i="9"/>
  <c r="L45" i="2" l="1"/>
  <c r="J17" i="8"/>
  <c r="J16" i="9"/>
  <c r="M45" i="2" l="1"/>
  <c r="K17" i="8"/>
  <c r="K16" i="9"/>
  <c r="N45" i="2" l="1"/>
  <c r="L17" i="8"/>
  <c r="L16" i="9"/>
  <c r="O45" i="2" l="1"/>
  <c r="M17" i="8"/>
  <c r="M16" i="9"/>
  <c r="P45" i="2" l="1"/>
  <c r="N17" i="8"/>
  <c r="N16" i="9"/>
  <c r="Q45" i="2" l="1"/>
  <c r="O17" i="8"/>
  <c r="O16" i="9"/>
  <c r="R45" i="2" l="1"/>
  <c r="P17" i="8"/>
  <c r="P16" i="9"/>
  <c r="S45" i="2" l="1"/>
  <c r="Q17" i="8"/>
  <c r="Q16" i="9"/>
  <c r="T45" i="2" l="1"/>
  <c r="R17" i="8"/>
  <c r="R16" i="9"/>
  <c r="U45" i="2" l="1"/>
  <c r="S17" i="8"/>
  <c r="S16" i="9"/>
  <c r="V45" i="2" l="1"/>
  <c r="T17" i="8"/>
  <c r="T16" i="9"/>
  <c r="W45" i="2" l="1"/>
  <c r="U17" i="8"/>
  <c r="U16" i="9"/>
  <c r="X45" i="2" l="1"/>
  <c r="V17" i="8"/>
  <c r="V16" i="9"/>
  <c r="Y45" i="2" l="1"/>
  <c r="W17" i="8"/>
  <c r="W16" i="9"/>
  <c r="Z45" i="2" l="1"/>
  <c r="X17" i="8"/>
  <c r="X16" i="9"/>
  <c r="AA45" i="2" l="1"/>
  <c r="Y17" i="8"/>
  <c r="Y16" i="9"/>
  <c r="AB45" i="2" l="1"/>
  <c r="Z17" i="8"/>
  <c r="Z16" i="9"/>
  <c r="AC45" i="2" l="1"/>
  <c r="AA17" i="8"/>
  <c r="AA16" i="9"/>
  <c r="AD45" i="2" l="1"/>
  <c r="AB17" i="8"/>
  <c r="AB16" i="9"/>
  <c r="AE45" i="2" l="1"/>
  <c r="AC17" i="8"/>
  <c r="AC16" i="9"/>
  <c r="AF45" i="2" l="1"/>
  <c r="AD17" i="8"/>
  <c r="AD16" i="9"/>
  <c r="AG45" i="2" l="1"/>
  <c r="AE17" i="8"/>
  <c r="AE16" i="9"/>
  <c r="AF17" i="8" l="1"/>
  <c r="AF16" i="9"/>
  <c r="AG9" i="2" l="1"/>
  <c r="AF22" i="8" s="1"/>
  <c r="AF9" i="2"/>
  <c r="AE9" i="2"/>
  <c r="AD9" i="2"/>
  <c r="AC9" i="2"/>
  <c r="AB9" i="2"/>
  <c r="AA9" i="2"/>
  <c r="Z9" i="2"/>
  <c r="Y9" i="2"/>
  <c r="X9" i="2"/>
  <c r="W9" i="2"/>
  <c r="U9" i="2"/>
  <c r="T9" i="2"/>
  <c r="S9" i="2"/>
  <c r="R9" i="2"/>
  <c r="Q9" i="2"/>
  <c r="P9" i="2"/>
  <c r="O9" i="2"/>
  <c r="N9" i="2"/>
  <c r="M9" i="2"/>
  <c r="L22" i="8" s="1"/>
  <c r="L9" i="2"/>
  <c r="K9" i="2"/>
  <c r="J9" i="2"/>
  <c r="I9" i="2"/>
  <c r="H9" i="2"/>
  <c r="G9" i="2"/>
  <c r="AA22" i="8" l="1"/>
  <c r="AB22" i="8"/>
  <c r="M22" i="8"/>
  <c r="AC22" i="8"/>
  <c r="N22" i="8"/>
  <c r="V22" i="8"/>
  <c r="AD22" i="8"/>
  <c r="R22" i="8"/>
  <c r="K22" i="8"/>
  <c r="T22" i="8"/>
  <c r="O22" i="8"/>
  <c r="W22" i="8"/>
  <c r="AE22" i="8"/>
  <c r="Z22" i="8"/>
  <c r="J22" i="8"/>
  <c r="S22" i="8"/>
  <c r="U22" i="8"/>
  <c r="H22" i="8"/>
  <c r="P22" i="8"/>
  <c r="X22" i="8"/>
  <c r="I22" i="8"/>
  <c r="Q22" i="8"/>
  <c r="Y22" i="8"/>
  <c r="B11" i="5" l="1"/>
  <c r="C22" i="6" s="1"/>
  <c r="E113" i="2" l="1"/>
  <c r="M113" i="2"/>
  <c r="U113" i="2"/>
  <c r="AC113" i="2"/>
  <c r="Y113" i="2"/>
  <c r="T113" i="2"/>
  <c r="F113" i="2"/>
  <c r="N113" i="2"/>
  <c r="V113" i="2"/>
  <c r="AD113" i="2"/>
  <c r="Q113" i="2"/>
  <c r="AB113" i="2"/>
  <c r="G113" i="2"/>
  <c r="O113" i="2"/>
  <c r="W113" i="2"/>
  <c r="AE113" i="2"/>
  <c r="H113" i="2"/>
  <c r="P113" i="2"/>
  <c r="X113" i="2"/>
  <c r="AF113" i="2"/>
  <c r="I113" i="2"/>
  <c r="AG113" i="2"/>
  <c r="J113" i="2"/>
  <c r="R113" i="2"/>
  <c r="Z113" i="2"/>
  <c r="K113" i="2"/>
  <c r="S113" i="2"/>
  <c r="AA113" i="2"/>
  <c r="L113" i="2"/>
  <c r="V6" i="9" l="1"/>
  <c r="V12" i="9" s="1"/>
  <c r="V21" i="9" s="1"/>
  <c r="H116" i="2"/>
  <c r="G6" i="9"/>
  <c r="G12" i="9" s="1"/>
  <c r="G21" i="9" s="1"/>
  <c r="W116" i="2" l="1"/>
  <c r="J116" i="2"/>
  <c r="O116" i="2"/>
  <c r="P116" i="2"/>
  <c r="V116" i="2"/>
  <c r="AB6" i="9"/>
  <c r="AB12" i="9" s="1"/>
  <c r="AB21" i="9" s="1"/>
  <c r="F6" i="9"/>
  <c r="F12" i="9" s="1"/>
  <c r="AE6" i="9"/>
  <c r="AE12" i="9" s="1"/>
  <c r="AE21" i="9" s="1"/>
  <c r="H6" i="9"/>
  <c r="H12" i="9" s="1"/>
  <c r="H21" i="9" s="1"/>
  <c r="L116" i="2"/>
  <c r="T6" i="9"/>
  <c r="T12" i="9" s="1"/>
  <c r="T21" i="9" s="1"/>
  <c r="Q6" i="9"/>
  <c r="Q12" i="9" s="1"/>
  <c r="Q21" i="9" s="1"/>
  <c r="S116" i="2"/>
  <c r="E116" i="2"/>
  <c r="AA6" i="9"/>
  <c r="AA12" i="9" s="1"/>
  <c r="AA21" i="9" s="1"/>
  <c r="F115" i="2"/>
  <c r="W6" i="9"/>
  <c r="W12" i="9" s="1"/>
  <c r="W21" i="9" s="1"/>
  <c r="Z6" i="9"/>
  <c r="Z12" i="9" s="1"/>
  <c r="Z21" i="9" s="1"/>
  <c r="Q116" i="2"/>
  <c r="M116" i="2"/>
  <c r="S6" i="9"/>
  <c r="S12" i="9" s="1"/>
  <c r="S21" i="9" s="1"/>
  <c r="AC6" i="9"/>
  <c r="AC12" i="9" s="1"/>
  <c r="AC21" i="9" s="1"/>
  <c r="K116" i="2"/>
  <c r="C6" i="9"/>
  <c r="C12" i="9" s="1"/>
  <c r="C21" i="9" s="1"/>
  <c r="D116" i="2"/>
  <c r="D115" i="2"/>
  <c r="X6" i="9"/>
  <c r="X12" i="9" s="1"/>
  <c r="X21" i="9" s="1"/>
  <c r="Y116" i="2"/>
  <c r="AF6" i="9"/>
  <c r="AF12" i="9" s="1"/>
  <c r="AF21" i="9" s="1"/>
  <c r="AG116" i="2"/>
  <c r="N6" i="9"/>
  <c r="N12" i="9" s="1"/>
  <c r="N21" i="9" s="1"/>
  <c r="AD6" i="9"/>
  <c r="AD12" i="9" s="1"/>
  <c r="AD21" i="9" s="1"/>
  <c r="AE116" i="2"/>
  <c r="Y6" i="9"/>
  <c r="Y12" i="9" s="1"/>
  <c r="Y21" i="9" s="1"/>
  <c r="Z116" i="2"/>
  <c r="O6" i="9"/>
  <c r="O12" i="9" s="1"/>
  <c r="O21" i="9" s="1"/>
  <c r="M6" i="9"/>
  <c r="M12" i="9" s="1"/>
  <c r="M21" i="9" s="1"/>
  <c r="N116" i="2"/>
  <c r="D118" i="2" l="1"/>
  <c r="D120" i="2" s="1"/>
  <c r="C9" i="6" s="1"/>
  <c r="I6" i="9"/>
  <c r="I12" i="9" s="1"/>
  <c r="I21" i="9" s="1"/>
  <c r="R6" i="9"/>
  <c r="R12" i="9" s="1"/>
  <c r="R21" i="9" s="1"/>
  <c r="K6" i="9"/>
  <c r="K12" i="9" s="1"/>
  <c r="K21" i="9" s="1"/>
  <c r="E115" i="2"/>
  <c r="E118" i="2" s="1"/>
  <c r="I116" i="2"/>
  <c r="U116" i="2"/>
  <c r="F20" i="9"/>
  <c r="F21" i="9"/>
  <c r="J6" i="9"/>
  <c r="J12" i="9" s="1"/>
  <c r="J21" i="9" s="1"/>
  <c r="G116" i="2"/>
  <c r="AA116" i="2"/>
  <c r="X116" i="2"/>
  <c r="AD116" i="2"/>
  <c r="T116" i="2"/>
  <c r="U6" i="9"/>
  <c r="U12" i="9" s="1"/>
  <c r="U21" i="9" s="1"/>
  <c r="G115" i="2"/>
  <c r="AB116" i="2"/>
  <c r="AC116" i="2"/>
  <c r="R116" i="2"/>
  <c r="P6" i="9"/>
  <c r="P12" i="9" s="1"/>
  <c r="P21" i="9" s="1"/>
  <c r="AF116" i="2"/>
  <c r="L6" i="9"/>
  <c r="L12" i="9" s="1"/>
  <c r="L21" i="9" s="1"/>
  <c r="E6" i="9"/>
  <c r="E12" i="9" s="1"/>
  <c r="F116" i="2"/>
  <c r="F118" i="2" s="1"/>
  <c r="C113" i="2"/>
  <c r="C114" i="2" s="1"/>
  <c r="D6" i="9"/>
  <c r="D12" i="9" s="1"/>
  <c r="C20" i="9"/>
  <c r="G118" i="2" l="1"/>
  <c r="G120" i="2" s="1"/>
  <c r="F9" i="6" s="1"/>
  <c r="D20" i="9"/>
  <c r="D21" i="9"/>
  <c r="E20" i="9"/>
  <c r="E21" i="9"/>
  <c r="E120" i="2"/>
  <c r="D9" i="6" s="1"/>
  <c r="F120" i="2"/>
  <c r="E9" i="6" s="1"/>
  <c r="D122" i="2"/>
  <c r="C7" i="9"/>
  <c r="C13" i="9" l="1"/>
  <c r="C23" i="9" s="1"/>
  <c r="F7" i="9"/>
  <c r="F13" i="9" s="1"/>
  <c r="F23" i="9" s="1"/>
  <c r="E7" i="9"/>
  <c r="E13" i="9" s="1"/>
  <c r="E23" i="9" s="1"/>
  <c r="D7" i="9"/>
  <c r="D13" i="9" s="1"/>
  <c r="D23" i="9" s="1"/>
  <c r="C129" i="2" l="1"/>
  <c r="C135" i="2" s="1"/>
  <c r="B10" i="21" s="1"/>
  <c r="B12" i="21" s="1"/>
  <c r="B16" i="21" s="1"/>
  <c r="G22" i="8" l="1"/>
  <c r="F22" i="8"/>
  <c r="C22" i="8"/>
  <c r="E22" i="8"/>
  <c r="D22" i="8" l="1"/>
  <c r="C14" i="8"/>
  <c r="E122" i="2"/>
  <c r="D14" i="8" s="1"/>
  <c r="G122" i="2"/>
  <c r="F14" i="8" s="1"/>
  <c r="F122" i="2"/>
  <c r="E14" i="8" s="1"/>
  <c r="H44" i="2" l="1"/>
  <c r="C24" i="8"/>
  <c r="C25" i="8"/>
  <c r="D24" i="8"/>
  <c r="D25" i="8"/>
  <c r="E24" i="8"/>
  <c r="E25" i="8"/>
  <c r="F24" i="8"/>
  <c r="F25" i="8"/>
  <c r="H43" i="2"/>
  <c r="H115" i="2" l="1"/>
  <c r="H118" i="2" s="1"/>
  <c r="I44" i="2"/>
  <c r="J44" i="2" s="1"/>
  <c r="G15" i="9"/>
  <c r="G20" i="9" s="1"/>
  <c r="I43" i="2"/>
  <c r="G16" i="8"/>
  <c r="D13" i="2" l="1"/>
  <c r="D135" i="2" s="1"/>
  <c r="E13" i="2"/>
  <c r="F13" i="2"/>
  <c r="C5" i="8"/>
  <c r="G13" i="2"/>
  <c r="I115" i="2"/>
  <c r="I118" i="2" s="1"/>
  <c r="I122" i="2" s="1"/>
  <c r="H14" i="8" s="1"/>
  <c r="H25" i="8" s="1"/>
  <c r="H120" i="2"/>
  <c r="H122" i="2"/>
  <c r="G14" i="8" s="1"/>
  <c r="G24" i="8" s="1"/>
  <c r="H15" i="9"/>
  <c r="H20" i="9" s="1"/>
  <c r="AF13" i="2"/>
  <c r="J43" i="2"/>
  <c r="H16" i="8"/>
  <c r="I15" i="9"/>
  <c r="I20" i="9" s="1"/>
  <c r="K44" i="2"/>
  <c r="J115" i="2"/>
  <c r="J118" i="2" s="1"/>
  <c r="G7" i="9" l="1"/>
  <c r="G13" i="9" s="1"/>
  <c r="G23" i="9" s="1"/>
  <c r="G9" i="6"/>
  <c r="I120" i="2"/>
  <c r="G25" i="8"/>
  <c r="H24" i="8"/>
  <c r="AE13" i="2"/>
  <c r="AD12" i="8" s="1"/>
  <c r="V13" i="2"/>
  <c r="U12" i="8" s="1"/>
  <c r="U13" i="2"/>
  <c r="U135" i="2" s="1"/>
  <c r="J13" i="2"/>
  <c r="J135" i="2" s="1"/>
  <c r="E135" i="2"/>
  <c r="C12" i="8"/>
  <c r="C20" i="8" s="1"/>
  <c r="O13" i="2"/>
  <c r="N12" i="8" s="1"/>
  <c r="AB13" i="2"/>
  <c r="AA12" i="8" s="1"/>
  <c r="S13" i="2"/>
  <c r="R12" i="8" s="1"/>
  <c r="Z13" i="2"/>
  <c r="Z135" i="2" s="1"/>
  <c r="AG13" i="2"/>
  <c r="AF12" i="8" s="1"/>
  <c r="AC13" i="2"/>
  <c r="AB12" i="8" s="1"/>
  <c r="AA13" i="2"/>
  <c r="AA135" i="2" s="1"/>
  <c r="Q13" i="2"/>
  <c r="P12" i="8" s="1"/>
  <c r="P13" i="2"/>
  <c r="O12" i="8" s="1"/>
  <c r="G135" i="2"/>
  <c r="E12" i="8"/>
  <c r="W13" i="2"/>
  <c r="V12" i="8" s="1"/>
  <c r="T13" i="2"/>
  <c r="T135" i="2" s="1"/>
  <c r="Y13" i="2"/>
  <c r="X12" i="8" s="1"/>
  <c r="N13" i="2"/>
  <c r="M12" i="8" s="1"/>
  <c r="L13" i="2"/>
  <c r="K12" i="8" s="1"/>
  <c r="R13" i="2"/>
  <c r="R135" i="2" s="1"/>
  <c r="I13" i="2"/>
  <c r="H12" i="8" s="1"/>
  <c r="X13" i="2"/>
  <c r="X135" i="2" s="1"/>
  <c r="AD13" i="2"/>
  <c r="AC12" i="8" s="1"/>
  <c r="K13" i="2"/>
  <c r="K135" i="2" s="1"/>
  <c r="M13" i="2"/>
  <c r="L12" i="8" s="1"/>
  <c r="H13" i="2"/>
  <c r="G12" i="8" s="1"/>
  <c r="J120" i="2"/>
  <c r="I9" i="6" s="1"/>
  <c r="J122" i="2"/>
  <c r="I14" i="8" s="1"/>
  <c r="J15" i="9"/>
  <c r="J20" i="9" s="1"/>
  <c r="L44" i="2"/>
  <c r="K115" i="2"/>
  <c r="K118" i="2" s="1"/>
  <c r="K122" i="2" s="1"/>
  <c r="J14" i="8" s="1"/>
  <c r="K43" i="2"/>
  <c r="I16" i="8"/>
  <c r="AF135" i="2"/>
  <c r="AE12" i="8"/>
  <c r="H7" i="9" l="1"/>
  <c r="H13" i="9" s="1"/>
  <c r="H23" i="9" s="1"/>
  <c r="H9" i="6"/>
  <c r="S12" i="8"/>
  <c r="S20" i="8" s="1"/>
  <c r="Y135" i="2"/>
  <c r="AB135" i="2"/>
  <c r="I135" i="2"/>
  <c r="O135" i="2"/>
  <c r="Q135" i="2"/>
  <c r="AE135" i="2"/>
  <c r="N135" i="2"/>
  <c r="C19" i="8"/>
  <c r="P135" i="2"/>
  <c r="V135" i="2"/>
  <c r="W12" i="8"/>
  <c r="W20" i="8" s="1"/>
  <c r="Z12" i="8"/>
  <c r="Z20" i="8" s="1"/>
  <c r="E6" i="7"/>
  <c r="D5" i="8"/>
  <c r="E5" i="8" s="1"/>
  <c r="F5" i="8" s="1"/>
  <c r="G5" i="8" s="1"/>
  <c r="H5" i="8" s="1"/>
  <c r="I5" i="8" s="1"/>
  <c r="J5" i="8" s="1"/>
  <c r="K5" i="8" s="1"/>
  <c r="L5" i="8" s="1"/>
  <c r="B20" i="21" s="1"/>
  <c r="I12" i="8"/>
  <c r="I20" i="8" s="1"/>
  <c r="S135" i="2"/>
  <c r="D12" i="8"/>
  <c r="D19" i="8" s="1"/>
  <c r="L135" i="2"/>
  <c r="Y12" i="8"/>
  <c r="Y20" i="8" s="1"/>
  <c r="Q12" i="8"/>
  <c r="Q20" i="8" s="1"/>
  <c r="H135" i="2"/>
  <c r="AG135" i="2"/>
  <c r="B36" i="21" s="1"/>
  <c r="J12" i="8"/>
  <c r="J20" i="8" s="1"/>
  <c r="AD135" i="2"/>
  <c r="F12" i="8"/>
  <c r="F20" i="8" s="1"/>
  <c r="AC135" i="2"/>
  <c r="M135" i="2"/>
  <c r="B23" i="21" s="1"/>
  <c r="W135" i="2"/>
  <c r="T12" i="8"/>
  <c r="T20" i="8" s="1"/>
  <c r="F135" i="2"/>
  <c r="J25" i="8"/>
  <c r="L43" i="2"/>
  <c r="J16" i="8"/>
  <c r="J24" i="8" s="1"/>
  <c r="K120" i="2"/>
  <c r="J9" i="6" s="1"/>
  <c r="I25" i="8"/>
  <c r="I24" i="8"/>
  <c r="K15" i="9"/>
  <c r="K20" i="9" s="1"/>
  <c r="M44" i="2"/>
  <c r="L115" i="2"/>
  <c r="L118" i="2" s="1"/>
  <c r="L120" i="2" s="1"/>
  <c r="K9" i="6" s="1"/>
  <c r="I7" i="9"/>
  <c r="I13" i="9" s="1"/>
  <c r="I23" i="9" s="1"/>
  <c r="P20" i="8"/>
  <c r="U20" i="8"/>
  <c r="AA20" i="8"/>
  <c r="AB20" i="8"/>
  <c r="G20" i="8"/>
  <c r="G19" i="8"/>
  <c r="AD20" i="8"/>
  <c r="L20" i="8"/>
  <c r="V20" i="8"/>
  <c r="AF20" i="8"/>
  <c r="K20" i="8"/>
  <c r="E19" i="8"/>
  <c r="E20" i="8"/>
  <c r="R20" i="8"/>
  <c r="O20" i="8"/>
  <c r="N20" i="8"/>
  <c r="M20" i="8"/>
  <c r="AE20" i="8"/>
  <c r="AC20" i="8"/>
  <c r="X20" i="8"/>
  <c r="H19" i="8"/>
  <c r="H20" i="8"/>
  <c r="C17" i="2" l="1"/>
  <c r="B25" i="21"/>
  <c r="B29" i="21" s="1"/>
  <c r="C66" i="2"/>
  <c r="C68" i="2" s="1"/>
  <c r="C71" i="2"/>
  <c r="C73" i="2" s="1"/>
  <c r="C75" i="2" s="1"/>
  <c r="C27" i="8"/>
  <c r="C6" i="8" s="1"/>
  <c r="I19" i="8"/>
  <c r="I27" i="8" s="1"/>
  <c r="I6" i="8" s="1"/>
  <c r="M5" i="8"/>
  <c r="N5" i="8" s="1"/>
  <c r="O5" i="8" s="1"/>
  <c r="P5" i="8" s="1"/>
  <c r="Q5" i="8" s="1"/>
  <c r="R5" i="8" s="1"/>
  <c r="S5" i="8" s="1"/>
  <c r="T5" i="8" s="1"/>
  <c r="U5" i="8" s="1"/>
  <c r="V5" i="8" s="1"/>
  <c r="W5" i="8" s="1"/>
  <c r="X5" i="8" s="1"/>
  <c r="Y5" i="8" s="1"/>
  <c r="Z5" i="8" s="1"/>
  <c r="AA5" i="8" s="1"/>
  <c r="AB5" i="8" s="1"/>
  <c r="AC5" i="8" s="1"/>
  <c r="AD5" i="8" s="1"/>
  <c r="AE5" i="8" s="1"/>
  <c r="AF5" i="8" s="1"/>
  <c r="B33" i="21" s="1"/>
  <c r="B38" i="21" s="1"/>
  <c r="B42" i="21" s="1"/>
  <c r="F19" i="8"/>
  <c r="F27" i="8" s="1"/>
  <c r="F6" i="8" s="1"/>
  <c r="D20" i="8"/>
  <c r="D27" i="8" s="1"/>
  <c r="D6" i="8" s="1"/>
  <c r="L122" i="2"/>
  <c r="K14" i="8" s="1"/>
  <c r="K25" i="8" s="1"/>
  <c r="J19" i="8"/>
  <c r="J27" i="8" s="1"/>
  <c r="J6" i="8" s="1"/>
  <c r="L15" i="9"/>
  <c r="L20" i="9" s="1"/>
  <c r="N44" i="2"/>
  <c r="M115" i="2"/>
  <c r="M118" i="2" s="1"/>
  <c r="M120" i="2" s="1"/>
  <c r="L9" i="6" s="1"/>
  <c r="K16" i="8"/>
  <c r="K19" i="8" s="1"/>
  <c r="M43" i="2"/>
  <c r="J7" i="9"/>
  <c r="J13" i="9" s="1"/>
  <c r="J23" i="9" s="1"/>
  <c r="K7" i="9"/>
  <c r="K13" i="9" s="1"/>
  <c r="K23" i="9" s="1"/>
  <c r="H27" i="8"/>
  <c r="H6" i="8" s="1"/>
  <c r="G27" i="8"/>
  <c r="G6" i="8" s="1"/>
  <c r="E27" i="8"/>
  <c r="E6" i="8" s="1"/>
  <c r="D111" i="2" l="1"/>
  <c r="C18" i="2"/>
  <c r="C7" i="6" s="1"/>
  <c r="B6" i="5"/>
  <c r="K24" i="8"/>
  <c r="K27" i="8" s="1"/>
  <c r="K6" i="8" s="1"/>
  <c r="M122" i="2"/>
  <c r="L14" i="8" s="1"/>
  <c r="L7" i="9"/>
  <c r="L13" i="9" s="1"/>
  <c r="L23" i="9" s="1"/>
  <c r="M15" i="9"/>
  <c r="M20" i="9" s="1"/>
  <c r="O44" i="2"/>
  <c r="N115" i="2"/>
  <c r="N118" i="2" s="1"/>
  <c r="N43" i="2"/>
  <c r="L16" i="8"/>
  <c r="L19" i="8" s="1"/>
  <c r="I111" i="2"/>
  <c r="H5" i="9" s="1"/>
  <c r="H11" i="9" s="1"/>
  <c r="H18" i="9" s="1"/>
  <c r="H25" i="9" s="1"/>
  <c r="H18" i="6" s="1"/>
  <c r="C5" i="9"/>
  <c r="C11" i="9" s="1"/>
  <c r="C6" i="6"/>
  <c r="AB111" i="2"/>
  <c r="AA8" i="6" s="1"/>
  <c r="AG111" i="2"/>
  <c r="AF5" i="9" s="1"/>
  <c r="AF11" i="9" s="1"/>
  <c r="AF18" i="9" s="1"/>
  <c r="M111" i="2"/>
  <c r="L8" i="6" s="1"/>
  <c r="K111" i="2"/>
  <c r="J5" i="9" s="1"/>
  <c r="J11" i="9" s="1"/>
  <c r="AE111" i="2"/>
  <c r="AD5" i="9" s="1"/>
  <c r="AD11" i="9" s="1"/>
  <c r="AF111" i="2"/>
  <c r="AE5" i="9" s="1"/>
  <c r="AE11" i="9" s="1"/>
  <c r="AE18" i="9" s="1"/>
  <c r="Z111" i="2"/>
  <c r="Y8" i="6" s="1"/>
  <c r="J111" i="2"/>
  <c r="I5" i="9" s="1"/>
  <c r="I11" i="9" s="1"/>
  <c r="I18" i="9" s="1"/>
  <c r="I25" i="9" s="1"/>
  <c r="I18" i="6" s="1"/>
  <c r="F111" i="2"/>
  <c r="E5" i="9" s="1"/>
  <c r="E11" i="9" s="1"/>
  <c r="G111" i="2"/>
  <c r="F8" i="6" s="1"/>
  <c r="N111" i="2"/>
  <c r="M5" i="9" s="1"/>
  <c r="M11" i="9" s="1"/>
  <c r="M18" i="9" s="1"/>
  <c r="T111" i="2"/>
  <c r="S5" i="9" s="1"/>
  <c r="S11" i="9" s="1"/>
  <c r="S18" i="9" s="1"/>
  <c r="X111" i="2"/>
  <c r="W8" i="6" s="1"/>
  <c r="AC111" i="2"/>
  <c r="AB5" i="9" s="1"/>
  <c r="AB11" i="9" s="1"/>
  <c r="Y111" i="2"/>
  <c r="X5" i="9" s="1"/>
  <c r="X11" i="9" s="1"/>
  <c r="S111" i="2"/>
  <c r="R5" i="9" s="1"/>
  <c r="R11" i="9" s="1"/>
  <c r="R18" i="9" s="1"/>
  <c r="W111" i="2"/>
  <c r="V5" i="9" s="1"/>
  <c r="V11" i="9" s="1"/>
  <c r="V18" i="9" s="1"/>
  <c r="O111" i="2"/>
  <c r="N8" i="6" s="1"/>
  <c r="P111" i="2"/>
  <c r="O5" i="9" s="1"/>
  <c r="O11" i="9" s="1"/>
  <c r="O18" i="9" s="1"/>
  <c r="H111" i="2"/>
  <c r="G8" i="6" s="1"/>
  <c r="R111" i="2"/>
  <c r="Q5" i="9" s="1"/>
  <c r="Q11" i="9" s="1"/>
  <c r="Q18" i="9" s="1"/>
  <c r="E111" i="2"/>
  <c r="D8" i="6" s="1"/>
  <c r="AD111" i="2"/>
  <c r="AC5" i="9" s="1"/>
  <c r="AC11" i="9" s="1"/>
  <c r="AC18" i="9" s="1"/>
  <c r="L111" i="2"/>
  <c r="K5" i="9" s="1"/>
  <c r="K11" i="9" s="1"/>
  <c r="K18" i="9" s="1"/>
  <c r="K25" i="9" s="1"/>
  <c r="K18" i="6" s="1"/>
  <c r="V111" i="2"/>
  <c r="U5" i="9" s="1"/>
  <c r="U11" i="9" s="1"/>
  <c r="AA111" i="2"/>
  <c r="Z5" i="9" s="1"/>
  <c r="Z11" i="9" s="1"/>
  <c r="Z18" i="9" s="1"/>
  <c r="Q111" i="2"/>
  <c r="P5" i="9" s="1"/>
  <c r="P11" i="9" s="1"/>
  <c r="U111" i="2"/>
  <c r="T5" i="9" s="1"/>
  <c r="T11" i="9" s="1"/>
  <c r="C18" i="9" l="1"/>
  <c r="C25" i="9" s="1"/>
  <c r="C10" i="4" s="1"/>
  <c r="H8" i="6"/>
  <c r="H7" i="8" s="1"/>
  <c r="N122" i="2"/>
  <c r="M14" i="8" s="1"/>
  <c r="L24" i="8"/>
  <c r="L25" i="8"/>
  <c r="N15" i="9"/>
  <c r="N20" i="9" s="1"/>
  <c r="P44" i="2"/>
  <c r="O115" i="2"/>
  <c r="O118" i="2" s="1"/>
  <c r="O122" i="2" s="1"/>
  <c r="N14" i="8" s="1"/>
  <c r="O43" i="2"/>
  <c r="M16" i="8"/>
  <c r="M19" i="8" s="1"/>
  <c r="N120" i="2"/>
  <c r="M9" i="6" s="1"/>
  <c r="AB8" i="6"/>
  <c r="W5" i="9"/>
  <c r="W11" i="9" s="1"/>
  <c r="W18" i="9" s="1"/>
  <c r="I8" i="6"/>
  <c r="I7" i="8" s="1"/>
  <c r="O8" i="6"/>
  <c r="L5" i="9"/>
  <c r="L11" i="9" s="1"/>
  <c r="L18" i="9" s="1"/>
  <c r="L25" i="9" s="1"/>
  <c r="L18" i="6" s="1"/>
  <c r="AC8" i="6"/>
  <c r="AF8" i="6"/>
  <c r="N5" i="9"/>
  <c r="N11" i="9" s="1"/>
  <c r="N18" i="9" s="1"/>
  <c r="M8" i="6"/>
  <c r="AA5" i="9"/>
  <c r="AA11" i="9" s="1"/>
  <c r="AA18" i="9" s="1"/>
  <c r="Z8" i="6"/>
  <c r="P8" i="6"/>
  <c r="K8" i="6"/>
  <c r="K7" i="8" s="1"/>
  <c r="U8" i="6"/>
  <c r="Y5" i="9"/>
  <c r="Y11" i="9" s="1"/>
  <c r="Y18" i="9" s="1"/>
  <c r="S8" i="6"/>
  <c r="AD8" i="6"/>
  <c r="V8" i="6"/>
  <c r="X8" i="6"/>
  <c r="D5" i="9"/>
  <c r="D11" i="9" s="1"/>
  <c r="D18" i="9" s="1"/>
  <c r="D25" i="9" s="1"/>
  <c r="D18" i="6" s="1"/>
  <c r="C8" i="6"/>
  <c r="C12" i="6" s="1"/>
  <c r="D7" i="6" s="1"/>
  <c r="D12" i="6" s="1"/>
  <c r="G5" i="9"/>
  <c r="G11" i="9" s="1"/>
  <c r="G18" i="9" s="1"/>
  <c r="G25" i="9" s="1"/>
  <c r="G18" i="6" s="1"/>
  <c r="F5" i="9"/>
  <c r="F11" i="9" s="1"/>
  <c r="F18" i="9" s="1"/>
  <c r="F25" i="9" s="1"/>
  <c r="F18" i="6" s="1"/>
  <c r="J8" i="6"/>
  <c r="J7" i="8" s="1"/>
  <c r="Q8" i="6"/>
  <c r="R8" i="6"/>
  <c r="E8" i="6"/>
  <c r="E6" i="4" s="1"/>
  <c r="T8" i="6"/>
  <c r="AE8" i="6"/>
  <c r="H10" i="4"/>
  <c r="D6" i="4"/>
  <c r="D7" i="8"/>
  <c r="AB18" i="9"/>
  <c r="T18" i="9"/>
  <c r="U18" i="9"/>
  <c r="I10" i="4"/>
  <c r="E18" i="9"/>
  <c r="E25" i="9" s="1"/>
  <c r="E18" i="6" s="1"/>
  <c r="L7" i="8"/>
  <c r="L6" i="4"/>
  <c r="K10" i="4"/>
  <c r="AD18" i="9"/>
  <c r="P18" i="9"/>
  <c r="G6" i="4"/>
  <c r="G7" i="8"/>
  <c r="X18" i="9"/>
  <c r="F6" i="4"/>
  <c r="F7" i="8"/>
  <c r="J18" i="9"/>
  <c r="J25" i="9" s="1"/>
  <c r="J18" i="6" s="1"/>
  <c r="C18" i="6" l="1"/>
  <c r="C19" i="6" s="1"/>
  <c r="C20" i="6" s="1"/>
  <c r="C23" i="6" s="1"/>
  <c r="L27" i="8"/>
  <c r="L6" i="8" s="1"/>
  <c r="H6" i="4"/>
  <c r="O120" i="2"/>
  <c r="N9" i="6" s="1"/>
  <c r="O15" i="9"/>
  <c r="O20" i="9" s="1"/>
  <c r="Q44" i="2"/>
  <c r="P115" i="2"/>
  <c r="P118" i="2" s="1"/>
  <c r="M7" i="9"/>
  <c r="M13" i="9" s="1"/>
  <c r="M7" i="8"/>
  <c r="M24" i="8"/>
  <c r="M25" i="8"/>
  <c r="P43" i="2"/>
  <c r="N16" i="8"/>
  <c r="N19" i="8" s="1"/>
  <c r="N25" i="8"/>
  <c r="I6" i="4"/>
  <c r="L10" i="4"/>
  <c r="J6" i="4"/>
  <c r="K6" i="4"/>
  <c r="E7" i="8"/>
  <c r="D10" i="4"/>
  <c r="F10" i="4"/>
  <c r="H10" i="6"/>
  <c r="G10" i="6"/>
  <c r="C6" i="4"/>
  <c r="K10" i="6"/>
  <c r="B7" i="5"/>
  <c r="B8" i="5" s="1"/>
  <c r="B10" i="5" s="1"/>
  <c r="J10" i="6"/>
  <c r="C10" i="6"/>
  <c r="L10" i="6"/>
  <c r="I10" i="6"/>
  <c r="C7" i="8"/>
  <c r="D10" i="6"/>
  <c r="F10" i="6"/>
  <c r="E10" i="6"/>
  <c r="J10" i="4"/>
  <c r="C7" i="5"/>
  <c r="E7" i="6"/>
  <c r="E12" i="6" s="1"/>
  <c r="G10" i="4"/>
  <c r="E10" i="4"/>
  <c r="D19" i="6" l="1"/>
  <c r="D20" i="6" s="1"/>
  <c r="N7" i="9"/>
  <c r="N13" i="9" s="1"/>
  <c r="N23" i="9" s="1"/>
  <c r="M10" i="6"/>
  <c r="N10" i="6"/>
  <c r="M6" i="4"/>
  <c r="N24" i="8"/>
  <c r="N27" i="8" s="1"/>
  <c r="N6" i="8" s="1"/>
  <c r="M27" i="8"/>
  <c r="M6" i="8" s="1"/>
  <c r="Q43" i="2"/>
  <c r="O16" i="8"/>
  <c r="O19" i="8" s="1"/>
  <c r="N6" i="4"/>
  <c r="N7" i="8"/>
  <c r="P122" i="2"/>
  <c r="O14" i="8" s="1"/>
  <c r="P120" i="2"/>
  <c r="O9" i="6" s="1"/>
  <c r="M23" i="9"/>
  <c r="M25" i="9" s="1"/>
  <c r="M18" i="6" s="1"/>
  <c r="P15" i="9"/>
  <c r="P20" i="9" s="1"/>
  <c r="R44" i="2"/>
  <c r="Q115" i="2"/>
  <c r="Q118" i="2" s="1"/>
  <c r="E8" i="7"/>
  <c r="D7" i="5"/>
  <c r="F7" i="6"/>
  <c r="F12" i="6" s="1"/>
  <c r="E19" i="6" l="1"/>
  <c r="E20" i="6" s="1"/>
  <c r="F19" i="6" s="1"/>
  <c r="F20" i="6" s="1"/>
  <c r="G19" i="6" s="1"/>
  <c r="G20" i="6" s="1"/>
  <c r="H19" i="6" s="1"/>
  <c r="H20" i="6" s="1"/>
  <c r="I19" i="6" s="1"/>
  <c r="I20" i="6" s="1"/>
  <c r="J19" i="6" s="1"/>
  <c r="J20" i="6" s="1"/>
  <c r="K19" i="6" s="1"/>
  <c r="K20" i="6" s="1"/>
  <c r="L19" i="6" s="1"/>
  <c r="L20" i="6" s="1"/>
  <c r="M19" i="6" s="1"/>
  <c r="M20" i="6" s="1"/>
  <c r="N25" i="9"/>
  <c r="N18" i="6" s="1"/>
  <c r="Q15" i="9"/>
  <c r="Q20" i="9" s="1"/>
  <c r="S44" i="2"/>
  <c r="R115" i="2"/>
  <c r="R118" i="2" s="1"/>
  <c r="P16" i="8"/>
  <c r="P19" i="8" s="1"/>
  <c r="R43" i="2"/>
  <c r="M10" i="4"/>
  <c r="O7" i="9"/>
  <c r="O13" i="9" s="1"/>
  <c r="O25" i="8"/>
  <c r="O24" i="8"/>
  <c r="Q122" i="2"/>
  <c r="P14" i="8" s="1"/>
  <c r="Q120" i="2"/>
  <c r="P9" i="6" s="1"/>
  <c r="E7" i="5"/>
  <c r="G7" i="6"/>
  <c r="G12" i="6" s="1"/>
  <c r="N19" i="6" l="1"/>
  <c r="N20" i="6" s="1"/>
  <c r="N10" i="4"/>
  <c r="O27" i="8"/>
  <c r="O6" i="8" s="1"/>
  <c r="O7" i="8"/>
  <c r="O6" i="4"/>
  <c r="O10" i="6"/>
  <c r="O23" i="9"/>
  <c r="O25" i="9" s="1"/>
  <c r="O18" i="6" s="1"/>
  <c r="P25" i="8"/>
  <c r="P24" i="8"/>
  <c r="R15" i="9"/>
  <c r="R20" i="9" s="1"/>
  <c r="T44" i="2"/>
  <c r="S115" i="2"/>
  <c r="S118" i="2" s="1"/>
  <c r="P7" i="9"/>
  <c r="P13" i="9" s="1"/>
  <c r="S43" i="2"/>
  <c r="Q16" i="8"/>
  <c r="Q19" i="8" s="1"/>
  <c r="R122" i="2"/>
  <c r="Q14" i="8" s="1"/>
  <c r="R120" i="2"/>
  <c r="Q9" i="6" s="1"/>
  <c r="F7" i="5"/>
  <c r="H7" i="6"/>
  <c r="H12" i="6" s="1"/>
  <c r="O19" i="6" l="1"/>
  <c r="O20" i="6" s="1"/>
  <c r="P27" i="8"/>
  <c r="P6" i="8" s="1"/>
  <c r="O10" i="4"/>
  <c r="P23" i="9"/>
  <c r="P25" i="9" s="1"/>
  <c r="P18" i="6" s="1"/>
  <c r="S120" i="2"/>
  <c r="R9" i="6" s="1"/>
  <c r="S122" i="2"/>
  <c r="R14" i="8" s="1"/>
  <c r="S15" i="9"/>
  <c r="S20" i="9" s="1"/>
  <c r="U44" i="2"/>
  <c r="T115" i="2"/>
  <c r="T118" i="2" s="1"/>
  <c r="Q25" i="8"/>
  <c r="Q24" i="8"/>
  <c r="P7" i="8"/>
  <c r="P6" i="4"/>
  <c r="Q7" i="9"/>
  <c r="Q13" i="9" s="1"/>
  <c r="Q10" i="6"/>
  <c r="P10" i="6"/>
  <c r="T43" i="2"/>
  <c r="R16" i="8"/>
  <c r="R19" i="8" s="1"/>
  <c r="G7" i="5"/>
  <c r="I7" i="6"/>
  <c r="I12" i="6" s="1"/>
  <c r="P19" i="6" l="1"/>
  <c r="P20" i="6" s="1"/>
  <c r="Q27" i="8"/>
  <c r="Q6" i="8" s="1"/>
  <c r="U43" i="2"/>
  <c r="S16" i="8"/>
  <c r="S19" i="8" s="1"/>
  <c r="Q6" i="4"/>
  <c r="Q7" i="8"/>
  <c r="P10" i="4"/>
  <c r="Q23" i="9"/>
  <c r="Q25" i="9" s="1"/>
  <c r="Q18" i="6" s="1"/>
  <c r="T122" i="2"/>
  <c r="S14" i="8" s="1"/>
  <c r="T120" i="2"/>
  <c r="S9" i="6" s="1"/>
  <c r="R25" i="8"/>
  <c r="R24" i="8"/>
  <c r="R7" i="9"/>
  <c r="R13" i="9" s="1"/>
  <c r="T15" i="9"/>
  <c r="T20" i="9" s="1"/>
  <c r="V44" i="2"/>
  <c r="U115" i="2"/>
  <c r="U118" i="2" s="1"/>
  <c r="J7" i="6"/>
  <c r="J12" i="6" s="1"/>
  <c r="H7" i="5"/>
  <c r="Q19" i="6" l="1"/>
  <c r="Q20" i="6" s="1"/>
  <c r="R27" i="8"/>
  <c r="R6" i="8" s="1"/>
  <c r="U120" i="2"/>
  <c r="T9" i="6" s="1"/>
  <c r="U122" i="2"/>
  <c r="T14" i="8" s="1"/>
  <c r="S24" i="8"/>
  <c r="S25" i="8"/>
  <c r="T16" i="8"/>
  <c r="T19" i="8" s="1"/>
  <c r="V43" i="2"/>
  <c r="U15" i="9"/>
  <c r="U20" i="9" s="1"/>
  <c r="W44" i="2"/>
  <c r="V115" i="2"/>
  <c r="V118" i="2" s="1"/>
  <c r="Q10" i="4"/>
  <c r="R23" i="9"/>
  <c r="R25" i="9" s="1"/>
  <c r="R18" i="6" s="1"/>
  <c r="R6" i="4"/>
  <c r="R7" i="8"/>
  <c r="S7" i="9"/>
  <c r="S13" i="9" s="1"/>
  <c r="S10" i="6"/>
  <c r="R10" i="6"/>
  <c r="I7" i="5"/>
  <c r="K7" i="6"/>
  <c r="K12" i="6" s="1"/>
  <c r="R19" i="6" l="1"/>
  <c r="R20" i="6" s="1"/>
  <c r="S27" i="8"/>
  <c r="S6" i="8" s="1"/>
  <c r="V15" i="9"/>
  <c r="V20" i="9" s="1"/>
  <c r="X44" i="2"/>
  <c r="W115" i="2"/>
  <c r="W118" i="2" s="1"/>
  <c r="S7" i="8"/>
  <c r="S6" i="4"/>
  <c r="S23" i="9"/>
  <c r="S25" i="9" s="1"/>
  <c r="S18" i="6" s="1"/>
  <c r="R10" i="4"/>
  <c r="V120" i="2"/>
  <c r="U9" i="6" s="1"/>
  <c r="V122" i="2"/>
  <c r="U14" i="8" s="1"/>
  <c r="T25" i="8"/>
  <c r="T24" i="8"/>
  <c r="T7" i="9"/>
  <c r="T13" i="9" s="1"/>
  <c r="W43" i="2"/>
  <c r="U16" i="8"/>
  <c r="U19" i="8" s="1"/>
  <c r="J7" i="5"/>
  <c r="L7" i="6"/>
  <c r="L12" i="6" s="1"/>
  <c r="S19" i="6" l="1"/>
  <c r="S20" i="6" s="1"/>
  <c r="T27" i="8"/>
  <c r="T6" i="8" s="1"/>
  <c r="S10" i="4"/>
  <c r="U7" i="9"/>
  <c r="U13" i="9" s="1"/>
  <c r="W15" i="9"/>
  <c r="W20" i="9" s="1"/>
  <c r="Y44" i="2"/>
  <c r="X115" i="2"/>
  <c r="X118" i="2" s="1"/>
  <c r="X43" i="2"/>
  <c r="V16" i="8"/>
  <c r="V19" i="8" s="1"/>
  <c r="T23" i="9"/>
  <c r="T25" i="9" s="1"/>
  <c r="T18" i="6" s="1"/>
  <c r="U24" i="8"/>
  <c r="U25" i="8"/>
  <c r="W120" i="2"/>
  <c r="V9" i="6" s="1"/>
  <c r="W122" i="2"/>
  <c r="V14" i="8" s="1"/>
  <c r="T6" i="4"/>
  <c r="T7" i="8"/>
  <c r="T10" i="6"/>
  <c r="M7" i="6"/>
  <c r="M12" i="6" s="1"/>
  <c r="K7" i="5"/>
  <c r="T19" i="6" l="1"/>
  <c r="T20" i="6" s="1"/>
  <c r="U27" i="8"/>
  <c r="U6" i="8" s="1"/>
  <c r="V24" i="8"/>
  <c r="V25" i="8"/>
  <c r="Y43" i="2"/>
  <c r="W16" i="8"/>
  <c r="W19" i="8" s="1"/>
  <c r="V7" i="9"/>
  <c r="V13" i="9" s="1"/>
  <c r="X122" i="2"/>
  <c r="W14" i="8" s="1"/>
  <c r="X120" i="2"/>
  <c r="W9" i="6" s="1"/>
  <c r="X15" i="9"/>
  <c r="X20" i="9" s="1"/>
  <c r="Z44" i="2"/>
  <c r="Y115" i="2"/>
  <c r="Y118" i="2" s="1"/>
  <c r="U6" i="4"/>
  <c r="U7" i="8"/>
  <c r="U10" i="6"/>
  <c r="T10" i="4"/>
  <c r="U23" i="9"/>
  <c r="U25" i="9" s="1"/>
  <c r="U18" i="6" s="1"/>
  <c r="U19" i="6" s="1"/>
  <c r="U20" i="6" s="1"/>
  <c r="L7" i="5"/>
  <c r="N7" i="6"/>
  <c r="N12" i="6" s="1"/>
  <c r="V27" i="8" l="1"/>
  <c r="V6" i="8" s="1"/>
  <c r="U10" i="4"/>
  <c r="V23" i="9"/>
  <c r="V25" i="9" s="1"/>
  <c r="V18" i="6" s="1"/>
  <c r="V19" i="6" s="1"/>
  <c r="V20" i="6" s="1"/>
  <c r="V7" i="8"/>
  <c r="V6" i="4"/>
  <c r="Y122" i="2"/>
  <c r="X14" i="8" s="1"/>
  <c r="Y120" i="2"/>
  <c r="X9" i="6" s="1"/>
  <c r="Y15" i="9"/>
  <c r="Y20" i="9" s="1"/>
  <c r="AA44" i="2"/>
  <c r="Z115" i="2"/>
  <c r="Z118" i="2" s="1"/>
  <c r="Z43" i="2"/>
  <c r="X16" i="8"/>
  <c r="X19" i="8" s="1"/>
  <c r="V10" i="6"/>
  <c r="W7" i="9"/>
  <c r="W13" i="9" s="1"/>
  <c r="W10" i="6"/>
  <c r="W24" i="8"/>
  <c r="W25" i="8"/>
  <c r="M7" i="5"/>
  <c r="O7" i="6"/>
  <c r="O12" i="6" s="1"/>
  <c r="W27" i="8" l="1"/>
  <c r="W6" i="8" s="1"/>
  <c r="Z15" i="9"/>
  <c r="Z20" i="9" s="1"/>
  <c r="AB44" i="2"/>
  <c r="AA115" i="2"/>
  <c r="AA118" i="2" s="1"/>
  <c r="AA43" i="2"/>
  <c r="Y16" i="8"/>
  <c r="Y19" i="8" s="1"/>
  <c r="V10" i="4"/>
  <c r="Z120" i="2"/>
  <c r="Y9" i="6" s="1"/>
  <c r="Z122" i="2"/>
  <c r="Y14" i="8" s="1"/>
  <c r="X7" i="9"/>
  <c r="X13" i="9" s="1"/>
  <c r="W23" i="9"/>
  <c r="W25" i="9" s="1"/>
  <c r="W18" i="6" s="1"/>
  <c r="W19" i="6" s="1"/>
  <c r="W20" i="6" s="1"/>
  <c r="W7" i="8"/>
  <c r="W6" i="4"/>
  <c r="X24" i="8"/>
  <c r="X25" i="8"/>
  <c r="N7" i="5"/>
  <c r="P7" i="6"/>
  <c r="P12" i="6" s="1"/>
  <c r="X27" i="8" l="1"/>
  <c r="X6" i="8" s="1"/>
  <c r="W10" i="4"/>
  <c r="X6" i="4"/>
  <c r="X7" i="8"/>
  <c r="X10" i="6"/>
  <c r="AA120" i="2"/>
  <c r="Z9" i="6" s="1"/>
  <c r="AA122" i="2"/>
  <c r="Z14" i="8" s="1"/>
  <c r="X23" i="9"/>
  <c r="X25" i="9" s="1"/>
  <c r="X18" i="6" s="1"/>
  <c r="X19" i="6" s="1"/>
  <c r="X20" i="6" s="1"/>
  <c r="Z16" i="8"/>
  <c r="Z19" i="8" s="1"/>
  <c r="AB43" i="2"/>
  <c r="Y24" i="8"/>
  <c r="Y25" i="8"/>
  <c r="AA15" i="9"/>
  <c r="AA20" i="9" s="1"/>
  <c r="AC44" i="2"/>
  <c r="AB115" i="2"/>
  <c r="AB118" i="2" s="1"/>
  <c r="Y7" i="9"/>
  <c r="Y13" i="9" s="1"/>
  <c r="O7" i="5"/>
  <c r="Q7" i="6"/>
  <c r="Q12" i="6" s="1"/>
  <c r="Y27" i="8" l="1"/>
  <c r="Y6" i="8" s="1"/>
  <c r="Y7" i="8"/>
  <c r="Y6" i="4"/>
  <c r="Y10" i="6"/>
  <c r="AC43" i="2"/>
  <c r="AA16" i="8"/>
  <c r="AA19" i="8" s="1"/>
  <c r="AB120" i="2"/>
  <c r="AA9" i="6" s="1"/>
  <c r="AB122" i="2"/>
  <c r="AA14" i="8" s="1"/>
  <c r="X10" i="4"/>
  <c r="AB15" i="9"/>
  <c r="AB20" i="9" s="1"/>
  <c r="AD44" i="2"/>
  <c r="AC115" i="2"/>
  <c r="AC118" i="2" s="1"/>
  <c r="Z7" i="9"/>
  <c r="Z13" i="9" s="1"/>
  <c r="Y23" i="9"/>
  <c r="Y25" i="9" s="1"/>
  <c r="Y18" i="6" s="1"/>
  <c r="Y19" i="6" s="1"/>
  <c r="Y20" i="6" s="1"/>
  <c r="Z25" i="8"/>
  <c r="Z24" i="8"/>
  <c r="P7" i="5"/>
  <c r="R7" i="6"/>
  <c r="R12" i="6" s="1"/>
  <c r="Z27" i="8" l="1"/>
  <c r="Z6" i="8" s="1"/>
  <c r="AA7" i="9"/>
  <c r="AA13" i="9" s="1"/>
  <c r="Z6" i="4"/>
  <c r="Z7" i="8"/>
  <c r="Z10" i="6"/>
  <c r="Z23" i="9"/>
  <c r="Z25" i="9" s="1"/>
  <c r="Z18" i="6" s="1"/>
  <c r="Z19" i="6" s="1"/>
  <c r="Z20" i="6" s="1"/>
  <c r="AD43" i="2"/>
  <c r="AB16" i="8"/>
  <c r="AB19" i="8" s="1"/>
  <c r="AA25" i="8"/>
  <c r="AA24" i="8"/>
  <c r="AC15" i="9"/>
  <c r="AC20" i="9" s="1"/>
  <c r="AE44" i="2"/>
  <c r="AD115" i="2"/>
  <c r="AD118" i="2" s="1"/>
  <c r="AC120" i="2"/>
  <c r="AB9" i="6" s="1"/>
  <c r="AC122" i="2"/>
  <c r="AB14" i="8" s="1"/>
  <c r="Y10" i="4"/>
  <c r="Q7" i="5"/>
  <c r="S7" i="6"/>
  <c r="S12" i="6" s="1"/>
  <c r="AA27" i="8" l="1"/>
  <c r="AA6" i="8" s="1"/>
  <c r="AD120" i="2"/>
  <c r="AC9" i="6" s="1"/>
  <c r="AD122" i="2"/>
  <c r="AC14" i="8" s="1"/>
  <c r="AD15" i="9"/>
  <c r="AD20" i="9" s="1"/>
  <c r="AF44" i="2"/>
  <c r="AE115" i="2"/>
  <c r="AE118" i="2" s="1"/>
  <c r="AA6" i="4"/>
  <c r="AA7" i="8"/>
  <c r="AA10" i="6"/>
  <c r="AA23" i="9"/>
  <c r="AA25" i="9" s="1"/>
  <c r="AA18" i="6" s="1"/>
  <c r="AA19" i="6" s="1"/>
  <c r="AA20" i="6" s="1"/>
  <c r="Z10" i="4"/>
  <c r="AB24" i="8"/>
  <c r="AB25" i="8"/>
  <c r="AB7" i="9"/>
  <c r="AB13" i="9" s="1"/>
  <c r="AE43" i="2"/>
  <c r="AC16" i="8"/>
  <c r="AC19" i="8" s="1"/>
  <c r="R7" i="5"/>
  <c r="T7" i="6"/>
  <c r="T12" i="6" s="1"/>
  <c r="AB27" i="8" l="1"/>
  <c r="AB6" i="8" s="1"/>
  <c r="AE15" i="9"/>
  <c r="AE20" i="9" s="1"/>
  <c r="AG44" i="2"/>
  <c r="AF115" i="2"/>
  <c r="AF118" i="2" s="1"/>
  <c r="AE120" i="2"/>
  <c r="AD9" i="6" s="1"/>
  <c r="AE122" i="2"/>
  <c r="AD14" i="8" s="1"/>
  <c r="AC24" i="8"/>
  <c r="AC25" i="8"/>
  <c r="AA10" i="4"/>
  <c r="AC7" i="9"/>
  <c r="AC13" i="9" s="1"/>
  <c r="AD16" i="8"/>
  <c r="AD19" i="8" s="1"/>
  <c r="AF43" i="2"/>
  <c r="AB6" i="4"/>
  <c r="AB7" i="8"/>
  <c r="AB10" i="6"/>
  <c r="AB23" i="9"/>
  <c r="AB25" i="9" s="1"/>
  <c r="AB18" i="6" s="1"/>
  <c r="AB19" i="6" s="1"/>
  <c r="AB20" i="6" s="1"/>
  <c r="U7" i="6"/>
  <c r="U12" i="6" s="1"/>
  <c r="S7" i="5"/>
  <c r="AC27" i="8" l="1"/>
  <c r="AC6" i="8" s="1"/>
  <c r="AC23" i="9"/>
  <c r="AC25" i="9" s="1"/>
  <c r="AC18" i="6" s="1"/>
  <c r="AC19" i="6" s="1"/>
  <c r="AC20" i="6" s="1"/>
  <c r="AC6" i="4"/>
  <c r="AC7" i="8"/>
  <c r="AC10" i="6"/>
  <c r="AD24" i="8"/>
  <c r="AD25" i="8"/>
  <c r="AF15" i="9"/>
  <c r="AF20" i="9" s="1"/>
  <c r="AG115" i="2"/>
  <c r="AG118" i="2" s="1"/>
  <c r="AD7" i="9"/>
  <c r="AD13" i="9" s="1"/>
  <c r="AF122" i="2"/>
  <c r="AE14" i="8" s="1"/>
  <c r="AF120" i="2"/>
  <c r="AE9" i="6" s="1"/>
  <c r="AG43" i="2"/>
  <c r="AE16" i="8"/>
  <c r="AE19" i="8" s="1"/>
  <c r="AB10" i="4"/>
  <c r="V7" i="6"/>
  <c r="V12" i="6" s="1"/>
  <c r="T7" i="5"/>
  <c r="AD27" i="8" l="1"/>
  <c r="AD6" i="8" s="1"/>
  <c r="AC10" i="4"/>
  <c r="AD6" i="4"/>
  <c r="AD7" i="8"/>
  <c r="AD10" i="6"/>
  <c r="AD23" i="9"/>
  <c r="AD25" i="9" s="1"/>
  <c r="AD18" i="6" s="1"/>
  <c r="AD19" i="6" s="1"/>
  <c r="AD20" i="6" s="1"/>
  <c r="AG120" i="2"/>
  <c r="AF9" i="6" s="1"/>
  <c r="AG122" i="2"/>
  <c r="AF14" i="8" s="1"/>
  <c r="AE7" i="9"/>
  <c r="AE13" i="9" s="1"/>
  <c r="AE24" i="8"/>
  <c r="AE25" i="8"/>
  <c r="AF16" i="8"/>
  <c r="AF19" i="8" s="1"/>
  <c r="W7" i="6"/>
  <c r="W12" i="6" s="1"/>
  <c r="U7" i="5"/>
  <c r="AE27" i="8" l="1"/>
  <c r="AE6" i="8" s="1"/>
  <c r="AD10" i="4"/>
  <c r="AE7" i="8"/>
  <c r="AE6" i="4"/>
  <c r="AE10" i="6"/>
  <c r="AF7" i="9"/>
  <c r="AF13" i="9" s="1"/>
  <c r="AE23" i="9"/>
  <c r="AE25" i="9" s="1"/>
  <c r="AE18" i="6" s="1"/>
  <c r="AE19" i="6" s="1"/>
  <c r="AE20" i="6" s="1"/>
  <c r="AF25" i="8"/>
  <c r="AF24" i="8"/>
  <c r="V7" i="5"/>
  <c r="X7" i="6"/>
  <c r="X12" i="6" s="1"/>
  <c r="AF27" i="8" l="1"/>
  <c r="AF6" i="8" s="1"/>
  <c r="AF7" i="8"/>
  <c r="AF6" i="4"/>
  <c r="AF10" i="6"/>
  <c r="AE10" i="4"/>
  <c r="AF23" i="9"/>
  <c r="AF25" i="9" s="1"/>
  <c r="AF18" i="6" s="1"/>
  <c r="AF19" i="6" s="1"/>
  <c r="AF20" i="6" s="1"/>
  <c r="Y7" i="6"/>
  <c r="Y12" i="6" s="1"/>
  <c r="W7" i="5"/>
  <c r="AF10" i="4" l="1"/>
  <c r="X7" i="5"/>
  <c r="Z7" i="6"/>
  <c r="Z12" i="6" s="1"/>
  <c r="Y7" i="5" l="1"/>
  <c r="AA7" i="6"/>
  <c r="AA12" i="6" s="1"/>
  <c r="Z7" i="5" l="1"/>
  <c r="AB7" i="6"/>
  <c r="AB12" i="6" s="1"/>
  <c r="AA7" i="5" l="1"/>
  <c r="AC7" i="6"/>
  <c r="AC12" i="6" s="1"/>
  <c r="AB7" i="5" l="1"/>
  <c r="AD7" i="6"/>
  <c r="AD12" i="6" s="1"/>
  <c r="AC7" i="5" l="1"/>
  <c r="AE7" i="6"/>
  <c r="AE12" i="6" s="1"/>
  <c r="AD7" i="5" l="1"/>
  <c r="AF7" i="6"/>
  <c r="AF12" i="6" s="1"/>
  <c r="AE7" i="5" l="1"/>
  <c r="C6" i="5"/>
  <c r="D6" i="5"/>
  <c r="E6" i="5"/>
  <c r="F6" i="5"/>
  <c r="G6" i="5"/>
  <c r="H6" i="5"/>
  <c r="I6" i="5"/>
  <c r="J6" i="5"/>
  <c r="K6" i="5"/>
  <c r="L6" i="5"/>
  <c r="M6" i="5"/>
  <c r="N6" i="5"/>
  <c r="O6" i="5"/>
  <c r="P6" i="5"/>
  <c r="Q6" i="5"/>
  <c r="R6" i="5"/>
  <c r="S6" i="5"/>
  <c r="T6" i="5"/>
  <c r="U6" i="5"/>
  <c r="V6" i="5"/>
  <c r="W6" i="5"/>
  <c r="X6" i="5"/>
  <c r="Y6" i="5"/>
  <c r="Z6" i="5"/>
  <c r="AA6" i="5"/>
  <c r="AB6" i="5"/>
  <c r="AC6" i="5"/>
  <c r="AD6" i="5"/>
  <c r="AE6" i="5"/>
  <c r="C8" i="5"/>
  <c r="D8" i="5"/>
  <c r="E8" i="5"/>
  <c r="F8" i="5"/>
  <c r="G8" i="5"/>
  <c r="H8" i="5"/>
  <c r="I8" i="5"/>
  <c r="J8" i="5"/>
  <c r="K8" i="5"/>
  <c r="L8" i="5"/>
  <c r="M8" i="5"/>
  <c r="N8" i="5"/>
  <c r="O8" i="5"/>
  <c r="P8" i="5"/>
  <c r="Q8" i="5"/>
  <c r="R8" i="5"/>
  <c r="S8" i="5"/>
  <c r="T8" i="5"/>
  <c r="U8" i="5"/>
  <c r="V8" i="5"/>
  <c r="W8" i="5"/>
  <c r="X8" i="5"/>
  <c r="Y8" i="5"/>
  <c r="Z8" i="5"/>
  <c r="AA8" i="5"/>
  <c r="AB8" i="5"/>
  <c r="AC8" i="5"/>
  <c r="AD8" i="5"/>
  <c r="AE8"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5" i="3"/>
  <c r="E5" i="3"/>
  <c r="F5" i="3"/>
  <c r="G5" i="3"/>
  <c r="H5" i="3"/>
  <c r="I5" i="3"/>
  <c r="J5" i="3"/>
  <c r="K5" i="3"/>
  <c r="L5" i="3"/>
  <c r="M5" i="3"/>
  <c r="N5" i="3"/>
  <c r="O5" i="3"/>
  <c r="P5" i="3"/>
  <c r="Q5" i="3"/>
  <c r="R5" i="3"/>
  <c r="S5" i="3"/>
  <c r="T5" i="3"/>
  <c r="U5" i="3"/>
  <c r="V5" i="3"/>
  <c r="W5" i="3"/>
  <c r="X5" i="3"/>
  <c r="Y5" i="3"/>
  <c r="Z5" i="3"/>
  <c r="AA5" i="3"/>
  <c r="AB5" i="3"/>
  <c r="AC5" i="3"/>
  <c r="AD5" i="3"/>
  <c r="AE5" i="3"/>
  <c r="AF5"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C8" i="3"/>
  <c r="D8" i="3"/>
  <c r="E8" i="3"/>
  <c r="F8" i="3"/>
  <c r="G8" i="3"/>
  <c r="H8" i="3"/>
  <c r="I8" i="3"/>
  <c r="J8" i="3"/>
  <c r="K8" i="3"/>
  <c r="L8" i="3"/>
  <c r="M8" i="3"/>
  <c r="N8" i="3"/>
  <c r="O8" i="3"/>
  <c r="P8" i="3"/>
  <c r="Q8" i="3"/>
  <c r="R8" i="3"/>
  <c r="S8" i="3"/>
  <c r="T8" i="3"/>
  <c r="U8" i="3"/>
  <c r="V8" i="3"/>
  <c r="W8" i="3"/>
  <c r="X8" i="3"/>
  <c r="Y8" i="3"/>
  <c r="Z8" i="3"/>
  <c r="AA8" i="3"/>
  <c r="AB8" i="3"/>
  <c r="AC8" i="3"/>
  <c r="AD8" i="3"/>
  <c r="AE8" i="3"/>
  <c r="AF8" i="3"/>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B6" i="7"/>
  <c r="F6" i="7"/>
  <c r="G6" i="7"/>
  <c r="H6" i="7"/>
  <c r="I6" i="7"/>
  <c r="J6" i="7"/>
  <c r="K6" i="7"/>
  <c r="L6" i="7"/>
  <c r="M6" i="7"/>
  <c r="N6" i="7"/>
  <c r="O6" i="7"/>
  <c r="P6" i="7"/>
  <c r="Q6" i="7"/>
  <c r="R6" i="7"/>
  <c r="S6" i="7"/>
  <c r="T6" i="7"/>
  <c r="U6" i="7"/>
  <c r="V6" i="7"/>
  <c r="W6" i="7"/>
  <c r="X6" i="7"/>
  <c r="Y6" i="7"/>
  <c r="Z6" i="7"/>
  <c r="AA6" i="7"/>
  <c r="AB6" i="7"/>
  <c r="AC6" i="7"/>
  <c r="AD6" i="7"/>
  <c r="AE6" i="7"/>
  <c r="AF6" i="7"/>
  <c r="AG6" i="7"/>
  <c r="AH6" i="7"/>
  <c r="B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B8" i="7"/>
  <c r="F8" i="7"/>
  <c r="G8" i="7"/>
  <c r="H8" i="7"/>
  <c r="I8" i="7"/>
  <c r="J8" i="7"/>
  <c r="K8" i="7"/>
  <c r="L8" i="7"/>
  <c r="M8" i="7"/>
  <c r="N8" i="7"/>
  <c r="O8" i="7"/>
  <c r="P8" i="7"/>
  <c r="Q8" i="7"/>
  <c r="R8" i="7"/>
  <c r="S8" i="7"/>
  <c r="T8" i="7"/>
  <c r="U8" i="7"/>
  <c r="V8" i="7"/>
  <c r="W8" i="7"/>
  <c r="X8" i="7"/>
  <c r="Y8" i="7"/>
  <c r="Z8" i="7"/>
  <c r="AA8" i="7"/>
  <c r="AB8" i="7"/>
  <c r="AC8" i="7"/>
  <c r="AD8" i="7"/>
  <c r="AE8" i="7"/>
  <c r="AF8" i="7"/>
  <c r="AG8" i="7"/>
  <c r="AH8" i="7"/>
  <c r="B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alcChain>
</file>

<file path=xl/sharedStrings.xml><?xml version="1.0" encoding="utf-8"?>
<sst xmlns="http://schemas.openxmlformats.org/spreadsheetml/2006/main" count="277" uniqueCount="204">
  <si>
    <t>Revenue</t>
  </si>
  <si>
    <t>Starting opex</t>
  </si>
  <si>
    <t>Total Debt</t>
  </si>
  <si>
    <t>New Debt</t>
  </si>
  <si>
    <t xml:space="preserve">Interest rate </t>
  </si>
  <si>
    <t>Interest charge</t>
  </si>
  <si>
    <t>Interest charges</t>
  </si>
  <si>
    <t>Starting revenue</t>
  </si>
  <si>
    <t>Asset additions</t>
  </si>
  <si>
    <t>Borrowing</t>
  </si>
  <si>
    <t>Asset value</t>
  </si>
  <si>
    <t>Total investment</t>
  </si>
  <si>
    <t>Total asset depreciation</t>
  </si>
  <si>
    <t>Starting Depreciation</t>
  </si>
  <si>
    <t>Accumulated Depreciation</t>
  </si>
  <si>
    <t>Ending depreciation</t>
  </si>
  <si>
    <t>Charged depreciation on new assets</t>
  </si>
  <si>
    <t>Community Equity</t>
  </si>
  <si>
    <t>Net cashflow from operations and investment</t>
  </si>
  <si>
    <t>Net Cashflow</t>
  </si>
  <si>
    <t>Operating Costs Not including Depreciation</t>
  </si>
  <si>
    <t>Depreciation</t>
  </si>
  <si>
    <t>Profit/ (loss)</t>
  </si>
  <si>
    <t>Net Cash Flow from Operations</t>
  </si>
  <si>
    <t>Net Income</t>
  </si>
  <si>
    <t>Item</t>
  </si>
  <si>
    <t>Value</t>
  </si>
  <si>
    <t>Year</t>
  </si>
  <si>
    <t>General Assumptions</t>
  </si>
  <si>
    <t>Year number</t>
  </si>
  <si>
    <t>Outcomes</t>
  </si>
  <si>
    <t>Growth in connections</t>
  </si>
  <si>
    <t>Minimum Interest Cover</t>
  </si>
  <si>
    <t>Maximum Leverage</t>
  </si>
  <si>
    <t>Ratio Value</t>
  </si>
  <si>
    <t>Cumulative Depreciation</t>
  </si>
  <si>
    <t>Outstanding debt</t>
  </si>
  <si>
    <t>Unlevered assets</t>
  </si>
  <si>
    <t>Minimum Free Cash Flow to Debt</t>
  </si>
  <si>
    <t>Debt to Revenue</t>
  </si>
  <si>
    <t>Enhancement short and medium life percentage</t>
  </si>
  <si>
    <t>Enhancement long life percentage</t>
  </si>
  <si>
    <t>Short and medium asset life</t>
  </si>
  <si>
    <t>Long asset life</t>
  </si>
  <si>
    <t>Total assets before new depreciation</t>
  </si>
  <si>
    <t>Total operating costs post efficiency</t>
  </si>
  <si>
    <t>Interest on cash</t>
  </si>
  <si>
    <t>Customer base assumptions</t>
  </si>
  <si>
    <t>Number of years delivered over</t>
  </si>
  <si>
    <t>Enhancement and growth investment (annual)</t>
  </si>
  <si>
    <t>Efficiency assumptions</t>
  </si>
  <si>
    <t>Operating expenditure efficiency</t>
  </si>
  <si>
    <t>Capital expenditure efficiency</t>
  </si>
  <si>
    <t>Operating expenditure efficiency (per annum) between years 5 and 10</t>
  </si>
  <si>
    <t>Operating expenditure efficiency (per annum) between years 10 and 15</t>
  </si>
  <si>
    <t>Operating expenditure efficiency (per annum) between years 15 and 20</t>
  </si>
  <si>
    <t>Capital expenditure efficiency (per annum) between years 5 and 10</t>
  </si>
  <si>
    <t>Capital expenditure efficiency (per annum) between years 10 and 15</t>
  </si>
  <si>
    <t>Capital expenditure efficiency (per annum) between years 15 and 20</t>
  </si>
  <si>
    <t>Operating expenditure efficiency factor</t>
  </si>
  <si>
    <t>Capital expenditure efficiency factor</t>
  </si>
  <si>
    <t>TFP efficiency factor</t>
  </si>
  <si>
    <t>Inflation</t>
  </si>
  <si>
    <t>Capital Price Inflation</t>
  </si>
  <si>
    <t>Inherited debt</t>
  </si>
  <si>
    <t>Revenue in 2031 in projected 2031 prices</t>
  </si>
  <si>
    <t>Revenue in 2051 in projected 2051 prices</t>
  </si>
  <si>
    <t>Opening capital maintenance (real prices)</t>
  </si>
  <si>
    <t>Required enhancement and growth capital expenditure (real prices)</t>
  </si>
  <si>
    <t>Cumulative new depreciation (real prices)</t>
  </si>
  <si>
    <t>Capital Maintenance/ asset replacement (projected outturn prices)</t>
  </si>
  <si>
    <t>Required enhancement and growth capital expenditure (projected outturn prices)</t>
  </si>
  <si>
    <t>Capital Maintenance on existing assets (real prices)</t>
  </si>
  <si>
    <t>Cumulative economic depreciation on new assets (real prices)</t>
  </si>
  <si>
    <t>Cumulative economic depreciation on new assets (projected outturn prices)</t>
  </si>
  <si>
    <t>Catch-up efficiency on enhancement and growth capital expenditure</t>
  </si>
  <si>
    <t>TFP efficiency on required enhancement and growth capital expenditure (projected outturn prices)</t>
  </si>
  <si>
    <t>TFP efficiency on economic depreciation on new assets (projected outturn prices)</t>
  </si>
  <si>
    <t>TFP on Capital Maintenance on existing assets (projected outturn prices)</t>
  </si>
  <si>
    <t>Base operating costs (projected outturn prices)</t>
  </si>
  <si>
    <t>New operating costs (projected outturn prices)</t>
  </si>
  <si>
    <t>Catch up efficiency efficiency factor</t>
  </si>
  <si>
    <t>Catch-up efficiency on base operating costs (projected outturn prices)</t>
  </si>
  <si>
    <t>TFP efficiency on base operating costs (projected outturn prices)</t>
  </si>
  <si>
    <t>Catch-up efficiency on new operating costs</t>
  </si>
  <si>
    <t>TFP efficiency on new operating costs</t>
  </si>
  <si>
    <t>Calculated</t>
  </si>
  <si>
    <t xml:space="preserve">TFP efficiency factor </t>
  </si>
  <si>
    <t>Catch-up efficiency on capital expenditure (real prices)</t>
  </si>
  <si>
    <t>TFP on capital expenditure (real prices)</t>
  </si>
  <si>
    <t>Enhancement and growth expenditure post efficiency (real prices)</t>
  </si>
  <si>
    <t>New operating expenditure (real prices)</t>
  </si>
  <si>
    <t>Capital price inflation</t>
  </si>
  <si>
    <t>TFP efficiency on spend-to-save operating costs (projected outturn prices)</t>
  </si>
  <si>
    <t>Scenario</t>
  </si>
  <si>
    <t>Model name</t>
  </si>
  <si>
    <t>Revenue in 2020</t>
  </si>
  <si>
    <t>Net Investment (projected outturn prices)</t>
  </si>
  <si>
    <t>Total enhancement and growth investment (post-sensitivity)</t>
  </si>
  <si>
    <t>Estimated connected household properties</t>
  </si>
  <si>
    <t>Assumed household connected properties in 2051</t>
  </si>
  <si>
    <t>Assumed household connected properties in 2031</t>
  </si>
  <si>
    <t xml:space="preserve">Assumed household connected properties </t>
  </si>
  <si>
    <t>Inflation factor (projected outturn to current dollars)</t>
  </si>
  <si>
    <t>TFP for three waters</t>
  </si>
  <si>
    <t>Annual price increase</t>
  </si>
  <si>
    <t>Asset value: Low</t>
  </si>
  <si>
    <t>Asset value: High</t>
  </si>
  <si>
    <t xml:space="preserve">Low </t>
  </si>
  <si>
    <t>High</t>
  </si>
  <si>
    <t>Average</t>
  </si>
  <si>
    <t>Economic depreciation modelled</t>
  </si>
  <si>
    <t>New operating expenditure (as a percentage of enhancement and growth investment)</t>
  </si>
  <si>
    <t>Average water and wastewater</t>
  </si>
  <si>
    <t>RFI Table J1; NZ average</t>
  </si>
  <si>
    <t>Economic depreciation for short-medium life assets</t>
  </si>
  <si>
    <t>Range for asset lives for long life assets</t>
  </si>
  <si>
    <t>Economic depreciation for long life assets</t>
  </si>
  <si>
    <t>Range for asset lives for short-medium life assets</t>
  </si>
  <si>
    <t>Percentage of asset value that relates to short-medium life assets</t>
  </si>
  <si>
    <t>Percentage of asset value that relates to long life assets</t>
  </si>
  <si>
    <t>High range for economic depreciation for short-medium life assets and average for economic depreciation for long-life assets</t>
  </si>
  <si>
    <t>Stats NZ</t>
  </si>
  <si>
    <t>Assumed occupancy rate across New Zealand</t>
  </si>
  <si>
    <t>Assumption</t>
  </si>
  <si>
    <t>High end of the range observed in Great Britain</t>
  </si>
  <si>
    <t>Assumption that individual councils would be unable to match NZ wide productivity of 0.8% per annum</t>
  </si>
  <si>
    <t>As above</t>
  </si>
  <si>
    <t>Macro-economic assumption from DIA's commercial and financial advisors</t>
  </si>
  <si>
    <t>Consistent with reaching a percentage split of 70% for long life assets by 2051. This is split is in line with international experience</t>
  </si>
  <si>
    <t>Consistent with reaching a percentage split of 30% for short-medium life assets by 2051. This is split is in line with international experience</t>
  </si>
  <si>
    <t>Based on observed experience from GB for entities of such a scale</t>
  </si>
  <si>
    <t xml:space="preserve">Optimised replacement cost </t>
  </si>
  <si>
    <t>RFI Table A1; Line A1.47</t>
  </si>
  <si>
    <t>RFI Table A3; Line A3.58</t>
  </si>
  <si>
    <t>RFI Table J1; Sum of lines J1.1 to J1.30 (Column I)</t>
  </si>
  <si>
    <t>RFI Table J1; Sum of lines J1.1 to J1.30 (Column J)</t>
  </si>
  <si>
    <t>RFI Table F10; Lines F10.62 + F10.70</t>
  </si>
  <si>
    <t>RFI Table F3; Line F3.20</t>
  </si>
  <si>
    <t>RFI Table G1; Calculated from additional properties connected in the year (line G1.3b) divided by properties served in 2019/20</t>
  </si>
  <si>
    <t>Optimised replacement cost opening value</t>
  </si>
  <si>
    <t>Charged Depreciation on existing assets</t>
  </si>
  <si>
    <t>Growth investment (pre-capping)</t>
  </si>
  <si>
    <t>Modelled enhancement investment (estimated based on density)</t>
  </si>
  <si>
    <t>Modelled enhancement investment (estimated based on a 50/50 weighting of population and land area)</t>
  </si>
  <si>
    <t>Growth and enhancement investment (estimated based on density: pre-capping)</t>
  </si>
  <si>
    <t>Growth and enhancement investment (estimated based on a 50/50 weighted: pre-capping)</t>
  </si>
  <si>
    <t>Investment per connected citizen</t>
  </si>
  <si>
    <t>Cap for investment per connected citizen</t>
  </si>
  <si>
    <t>Growth and enhancement investment (estimated based on density: post-capping)</t>
  </si>
  <si>
    <t>Growth and enhancement investment (estimated based on a 50/50 weighted: post-capping)</t>
  </si>
  <si>
    <t xml:space="preserve">Water connected population </t>
  </si>
  <si>
    <t>Wastewater connected population</t>
  </si>
  <si>
    <t>Water connected population</t>
  </si>
  <si>
    <t>Growth and enhancement investment (average: post-capping)</t>
  </si>
  <si>
    <t>Consistent with investment per connected citizen in the most rural Council areas in Scotland</t>
  </si>
  <si>
    <t>Based on disaggregated modelling of Council specific information</t>
  </si>
  <si>
    <t>Percentage of revenue from household customers</t>
  </si>
  <si>
    <t>Consistent with the split of revenue between households and non-households observed in Great Britain</t>
  </si>
  <si>
    <t>Instructions</t>
  </si>
  <si>
    <t>Profit and Loss assumptions (2019/20)</t>
  </si>
  <si>
    <t>Asset and Investment assumptions 2019/20 prices)</t>
  </si>
  <si>
    <t xml:space="preserve">Assumptions </t>
  </si>
  <si>
    <t>Investment</t>
  </si>
  <si>
    <t>Profit and loss</t>
  </si>
  <si>
    <t>Balance sheet</t>
  </si>
  <si>
    <t>Cash flow</t>
  </si>
  <si>
    <t>Debt</t>
  </si>
  <si>
    <t>Step</t>
  </si>
  <si>
    <t xml:space="preserve">The model needs to have iterative calculations enabled in order to function correctly. To do this, select: 
- File
- Options
- Formulas
- Enable iterative calculations (see the extract opposite)
</t>
  </si>
  <si>
    <t xml:space="preserve">RFI Table J1; NZ average above rounded </t>
  </si>
  <si>
    <t>Calculated below</t>
  </si>
  <si>
    <t>RFI Table J1; NZ average with asset lives capped and collared at +/-20% the average in Australia and Great Britain</t>
  </si>
  <si>
    <t>In the 'Price and Financial ratios' sheet, we input the annual prices in nominal terms in row 4 (underlined blue in the extract below) to stay within the Council prudential borrowing limits of debt-to-revenue of 2.5 times in row 6 (underlined green in the extract).</t>
  </si>
  <si>
    <t xml:space="preserve">In the 'Assumptions' sheet, the user can change any of the inputs in column C as per the extract below
</t>
  </si>
  <si>
    <t>Assumed revenue from households</t>
  </si>
  <si>
    <t>Sheet is intentionally blank</t>
  </si>
  <si>
    <t>RFI Table G1; Line G1.3 (adjusted for projected inflation in RFI Table G5) 
As forecasts were not provided for 2032-51, the average annual growth investment over 2022-31 is assumed to continue over 2032-51.</t>
  </si>
  <si>
    <t>Average cost per household in 2020</t>
  </si>
  <si>
    <t>Average cost per household in 2031</t>
  </si>
  <si>
    <t>Estimated average cost per household in 2020 (current dollars excluding Goods and Service Tax)</t>
  </si>
  <si>
    <t>Estimated average cost per household in 2031 (current dollars excluding Goods and Service Tax)</t>
  </si>
  <si>
    <t>Estimated average cost per household in 2051 (current dollars excluding Goods and Service Tax)</t>
  </si>
  <si>
    <t>Estimated average cost per household in 2051 (projected 2051 dollars)</t>
  </si>
  <si>
    <t>Estimated average cost per household in 2031 (projected 2031 dollars)</t>
  </si>
  <si>
    <t>Estimated average cost per household in 2020 (current dollars)</t>
  </si>
  <si>
    <t>Average cost per household</t>
  </si>
  <si>
    <t>Average cost per household in 2051</t>
  </si>
  <si>
    <t>After changing any of the assumptions in column C, repeat Step 3 and observe the impact on the average cost per household as per Step 2</t>
  </si>
  <si>
    <r>
      <rPr>
        <b/>
        <sz val="12"/>
        <color theme="1"/>
        <rFont val="Calibri"/>
        <family val="2"/>
        <scheme val="minor"/>
      </rPr>
      <t>Read this sheet first:</t>
    </r>
    <r>
      <rPr>
        <sz val="12"/>
        <color theme="1"/>
        <rFont val="Calibri"/>
        <family val="2"/>
        <scheme val="minor"/>
      </rPr>
      <t xml:space="preserve">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r>
  </si>
  <si>
    <t xml:space="preserve">Open the 'Average cost per household' sheet first. This sheet shows how revenues in the year are converted into an average cost per household. It follows several steps - these are:
1. multiply the revenue requirement in the year (2020, 2031 or 2051) by the percentage of revenue that relates to household customers. This is assumed to be 70% based on the observed split in Great Britain, but the assumption can be changed as desired by the council.
2. the output from step 1 is then divided by the assumed number of connected household properties. This is calculated based on reported population divided by the average household occupancy rate across New Zealand (2.7 people per household as reported by Stats New Zealand). This assumption, however, can be changed as desired by the council. This provides the average cost per household in projected outturn prices (i.e. including inflation). 
3. the average cost per household in projected outturn prices in step 2 is then converted into current dollars based on projected inflation over the period. This then provides the projected average cost per household in current dollars for the final report. 
</t>
  </si>
  <si>
    <t>Assets plus year on year additions (opening)</t>
  </si>
  <si>
    <t>Net Total Assets (closing)</t>
  </si>
  <si>
    <t xml:space="preserve">Balance Sheet assumptions (2019/20). </t>
  </si>
  <si>
    <t>Note that modelling takes the closing 2019/20 values as the opening values for 2021/22.</t>
  </si>
  <si>
    <t>Catch-up efficiency efficiency factor</t>
  </si>
  <si>
    <t>RFI Table E1, E2 and E2b; Lines E1.22 + E2.21 + E2b.21</t>
  </si>
  <si>
    <t>Source / note</t>
  </si>
  <si>
    <t>South Wairarapa Stand-alone Council</t>
  </si>
  <si>
    <t>New Zealand wide assumption based on the observed split in Great Britain</t>
  </si>
  <si>
    <t xml:space="preserve">Based on dividing the connected population from the RFI Table A (Lines A1.43 and A3.58) by the household occupancy rate of 2.7 people per household across New Zealand (as reported by Stats NZ) </t>
  </si>
  <si>
    <t>Modelled based on investment requirements and operating expenditure forecasts</t>
  </si>
  <si>
    <t>Calculated from the growth projections from the RFI Table G; line G1.3b</t>
  </si>
  <si>
    <t>Assumed inflation of 2.2% per annum from DIA's commercial and financial advisors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</si>
</sst>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409]* #,##0_);_([$$-409]* \(#,##0\);_([$$-409]* &quot;-&quot;??_);_(@_)"/>
    <numFmt numFmtId="167" formatCode="_(* #,##0_);_(* \(#,##0\);_(* &quot;-&quot;??_);_(@_)"/>
    <numFmt numFmtId="168" formatCode="_(* #,##0.0000_);_(* \(#,##0.0000\);_(* &quot;-&quot;??_);_(@_)"/>
    <numFmt numFmtId="169" formatCode="0.0%"/>
    <numFmt numFmtId="170" formatCode="0.000"/>
    <numFmt numFmtId="171" formatCode="_([$$-409]* #,##0.00_);_([$$-409]* \(#,##0.00\);_([$$-409]* &quot;-&quot;??_);_(@_)"/>
    <numFmt numFmtId="172" formatCode="_-[$$-409]* #,##0.00_ ;_-[$$-409]* \-#,##0.00\ ;_-[$$-409]* &quot;-&quot;??_ ;_-@_ "/>
    <numFmt numFmtId="173" formatCode="_-[$$-409]* #,##0_ ;_-[$$-409]* \-#,##0\ ;_-[$$-409]* &quot;-&quot;??_ ;_-@_ "/>
    <numFmt numFmtId="174" formatCode="_-* #,##0_-;\-* #,##0_-;_-* &quot;-&quot;??_-;_-@_-"/>
    <numFmt numFmtId="175" formatCode="0.0000"/>
    <numFmt numFmtId="176" formatCode="_-* #,##0.000_-;\-* #,##0.000_-;_-* &quot;-&quot;??_-;_-@_-"/>
    <numFmt numFmtId="177" formatCode="_-* #,##0.0000_-;\-* #,##0.0000_-;_-* &quot;-&quot;??_-;_-@_-"/>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name val="Calibri"/>
      <family val="2"/>
      <scheme val="minor"/>
    </font>
    <font>
      <sz val="8"/>
      <name val="Calibri"/>
      <family val="2"/>
      <scheme val="minor"/>
    </font>
    <font>
      <sz val="12"/>
      <color theme="4"/>
      <name val="Calibri"/>
      <family val="2"/>
      <scheme val="minor"/>
    </font>
    <font>
      <u/>
      <sz val="12"/>
      <color theme="1"/>
      <name val="Calibri"/>
      <family val="2"/>
      <scheme val="minor"/>
    </font>
    <font>
      <b/>
      <u/>
      <sz val="14"/>
      <color theme="1"/>
      <name val="Calibri"/>
      <family val="2"/>
      <scheme val="minor"/>
    </font>
    <font>
      <sz val="14"/>
      <color theme="1"/>
      <name val="Calibri"/>
      <family val="2"/>
      <scheme val="minor"/>
    </font>
    <font>
      <b/>
      <sz val="14"/>
      <color theme="1"/>
      <name val="Calibri"/>
      <family val="2"/>
      <scheme val="minor"/>
    </font>
    <font>
      <sz val="13"/>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5"/>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s>
  <cellStyleXfs count="21">
    <xf numFmtId="0" fontId="0"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3" borderId="0" applyNumberFormat="0" applyBorder="0" applyAlignment="0" applyProtection="0"/>
  </cellStyleXfs>
  <cellXfs count="194">
    <xf numFmtId="0" fontId="0" fillId="0" borderId="0" xfId="0"/>
    <xf numFmtId="166" fontId="0" fillId="0" borderId="0" xfId="0" applyNumberFormat="1"/>
    <xf numFmtId="165" fontId="0" fillId="0" borderId="0" xfId="1" applyFont="1"/>
    <xf numFmtId="9" fontId="0" fillId="0" borderId="0" xfId="3" applyFont="1"/>
    <xf numFmtId="166" fontId="0" fillId="0" borderId="0" xfId="2" applyNumberFormat="1" applyFont="1"/>
    <xf numFmtId="167" fontId="0" fillId="0" borderId="0" xfId="1" applyNumberFormat="1" applyFont="1"/>
    <xf numFmtId="165" fontId="0" fillId="0" borderId="0" xfId="0" applyNumberFormat="1"/>
    <xf numFmtId="10" fontId="0" fillId="0" borderId="0" xfId="3" applyNumberFormat="1" applyFont="1"/>
    <xf numFmtId="172" fontId="0" fillId="0" borderId="0" xfId="0" applyNumberFormat="1"/>
    <xf numFmtId="173" fontId="0" fillId="0" borderId="0" xfId="0" applyNumberFormat="1"/>
    <xf numFmtId="0" fontId="0" fillId="0" borderId="0" xfId="0" applyAlignment="1">
      <alignment horizontal="left" wrapText="1"/>
    </xf>
    <xf numFmtId="0" fontId="0" fillId="0" borderId="0" xfId="0" applyFill="1"/>
    <xf numFmtId="166" fontId="0" fillId="0" borderId="0" xfId="0" applyNumberFormat="1" applyFill="1"/>
    <xf numFmtId="0" fontId="6" fillId="0" borderId="0" xfId="0" applyFont="1"/>
    <xf numFmtId="0" fontId="7" fillId="0" borderId="0" xfId="0" applyFont="1"/>
    <xf numFmtId="0" fontId="8" fillId="0" borderId="0" xfId="0" applyFont="1"/>
    <xf numFmtId="0" fontId="9" fillId="0" borderId="0" xfId="0" applyFont="1"/>
    <xf numFmtId="10" fontId="9" fillId="0" borderId="0" xfId="3" applyNumberFormat="1" applyFont="1" applyBorder="1"/>
    <xf numFmtId="0" fontId="8" fillId="2" borderId="14" xfId="0" applyFont="1" applyFill="1" applyBorder="1"/>
    <xf numFmtId="0" fontId="9" fillId="0" borderId="11" xfId="0" applyFont="1" applyFill="1" applyBorder="1"/>
    <xf numFmtId="0" fontId="9" fillId="0" borderId="4" xfId="0" applyFont="1" applyFill="1" applyBorder="1"/>
    <xf numFmtId="165" fontId="9" fillId="0" borderId="5" xfId="1" applyFont="1" applyBorder="1"/>
    <xf numFmtId="0" fontId="8" fillId="2" borderId="13" xfId="0" applyFont="1" applyFill="1" applyBorder="1"/>
    <xf numFmtId="0" fontId="9" fillId="2" borderId="2" xfId="0" applyFont="1" applyFill="1" applyBorder="1"/>
    <xf numFmtId="0" fontId="9" fillId="0" borderId="1" xfId="0" applyFont="1" applyFill="1" applyBorder="1" applyAlignment="1">
      <alignment wrapText="1"/>
    </xf>
    <xf numFmtId="167" fontId="9" fillId="0" borderId="2" xfId="1" applyNumberFormat="1" applyFont="1" applyFill="1" applyBorder="1"/>
    <xf numFmtId="10" fontId="9" fillId="0" borderId="0" xfId="0" applyNumberFormat="1" applyFont="1" applyBorder="1"/>
    <xf numFmtId="2" fontId="9" fillId="0" borderId="1" xfId="0" applyNumberFormat="1" applyFont="1" applyFill="1" applyBorder="1"/>
    <xf numFmtId="2" fontId="9" fillId="0" borderId="2" xfId="0" applyNumberFormat="1" applyFont="1" applyFill="1" applyBorder="1"/>
    <xf numFmtId="0" fontId="9" fillId="2" borderId="9" xfId="0" applyFont="1" applyFill="1" applyBorder="1"/>
    <xf numFmtId="0" fontId="9" fillId="2" borderId="8" xfId="0" applyFont="1" applyFill="1" applyBorder="1"/>
    <xf numFmtId="0" fontId="0" fillId="2" borderId="9" xfId="0" applyFill="1" applyBorder="1"/>
    <xf numFmtId="10" fontId="9" fillId="0" borderId="0" xfId="3" applyNumberFormat="1" applyFont="1" applyFill="1" applyBorder="1"/>
    <xf numFmtId="0" fontId="8" fillId="2" borderId="2" xfId="0" applyFont="1" applyFill="1" applyBorder="1"/>
    <xf numFmtId="169" fontId="9" fillId="0" borderId="2" xfId="3" applyNumberFormat="1" applyFont="1" applyBorder="1"/>
    <xf numFmtId="169" fontId="9" fillId="0" borderId="15" xfId="3" applyNumberFormat="1" applyFont="1" applyBorder="1"/>
    <xf numFmtId="169" fontId="9" fillId="0" borderId="17" xfId="3" applyNumberFormat="1" applyFont="1" applyBorder="1"/>
    <xf numFmtId="176" fontId="0" fillId="0" borderId="0" xfId="0" applyNumberFormat="1"/>
    <xf numFmtId="170" fontId="0" fillId="0" borderId="0" xfId="0" applyNumberFormat="1" applyAlignment="1">
      <alignment horizontal="center"/>
    </xf>
    <xf numFmtId="175" fontId="0" fillId="0" borderId="0" xfId="0" applyNumberFormat="1"/>
    <xf numFmtId="166" fontId="0" fillId="0" borderId="0" xfId="0" applyNumberFormat="1" applyFont="1"/>
    <xf numFmtId="166" fontId="7" fillId="0" borderId="0" xfId="2" applyNumberFormat="1" applyFont="1" applyFill="1" applyAlignment="1">
      <alignment horizontal="center"/>
    </xf>
    <xf numFmtId="2" fontId="0" fillId="0" borderId="0" xfId="0" applyNumberFormat="1"/>
    <xf numFmtId="174" fontId="0" fillId="0" borderId="0" xfId="0" applyNumberFormat="1"/>
    <xf numFmtId="167" fontId="0" fillId="0" borderId="0" xfId="0" applyNumberFormat="1"/>
    <xf numFmtId="170" fontId="0" fillId="0" borderId="0" xfId="3" applyNumberFormat="1" applyFont="1" applyAlignment="1">
      <alignment horizontal="center"/>
    </xf>
    <xf numFmtId="0" fontId="9" fillId="2" borderId="1" xfId="0" applyFont="1" applyFill="1" applyBorder="1"/>
    <xf numFmtId="0" fontId="9" fillId="2" borderId="3" xfId="0" applyFont="1" applyFill="1" applyBorder="1"/>
    <xf numFmtId="169" fontId="0" fillId="0" borderId="0" xfId="3" applyNumberFormat="1" applyFont="1"/>
    <xf numFmtId="0" fontId="8" fillId="2" borderId="7" xfId="0" applyFont="1" applyFill="1" applyBorder="1"/>
    <xf numFmtId="0" fontId="8" fillId="2" borderId="15" xfId="0" applyFont="1" applyFill="1" applyBorder="1"/>
    <xf numFmtId="0" fontId="8" fillId="2" borderId="3" xfId="0" applyFont="1" applyFill="1" applyBorder="1"/>
    <xf numFmtId="0" fontId="9" fillId="0" borderId="1" xfId="0" applyFont="1" applyBorder="1" applyAlignment="1">
      <alignment wrapText="1"/>
    </xf>
    <xf numFmtId="169" fontId="9" fillId="0" borderId="3" xfId="3" applyNumberFormat="1" applyFont="1" applyBorder="1"/>
    <xf numFmtId="0" fontId="9" fillId="0" borderId="11" xfId="0" applyFont="1" applyBorder="1" applyAlignment="1">
      <alignment wrapText="1"/>
    </xf>
    <xf numFmtId="169" fontId="9" fillId="0" borderId="10" xfId="3" applyNumberFormat="1" applyFont="1" applyBorder="1"/>
    <xf numFmtId="10" fontId="9" fillId="0" borderId="11" xfId="3" applyNumberFormat="1" applyFont="1" applyFill="1" applyBorder="1"/>
    <xf numFmtId="0" fontId="8" fillId="2" borderId="12" xfId="0" applyFont="1" applyFill="1" applyBorder="1"/>
    <xf numFmtId="0" fontId="9" fillId="0" borderId="6" xfId="0" applyFont="1" applyBorder="1"/>
    <xf numFmtId="166" fontId="0" fillId="0" borderId="0" xfId="2" applyNumberFormat="1" applyFont="1" applyFill="1"/>
    <xf numFmtId="0" fontId="7" fillId="0" borderId="0" xfId="0" applyFont="1" applyAlignment="1">
      <alignment horizontal="left"/>
    </xf>
    <xf numFmtId="0" fontId="0" fillId="0" borderId="0" xfId="0" applyAlignment="1">
      <alignment horizontal="left"/>
    </xf>
    <xf numFmtId="169" fontId="9" fillId="0" borderId="0" xfId="3" applyNumberFormat="1" applyFont="1"/>
    <xf numFmtId="0" fontId="0" fillId="0" borderId="0" xfId="0"/>
    <xf numFmtId="0" fontId="0" fillId="0" borderId="0" xfId="0" applyFill="1"/>
    <xf numFmtId="169" fontId="9" fillId="0" borderId="13" xfId="0" applyNumberFormat="1" applyFont="1" applyBorder="1"/>
    <xf numFmtId="1" fontId="0" fillId="0" borderId="0" xfId="0" applyNumberFormat="1"/>
    <xf numFmtId="0" fontId="7" fillId="0" borderId="0" xfId="0" applyFont="1" applyAlignment="1">
      <alignment horizontal="center" vertical="center"/>
    </xf>
    <xf numFmtId="165" fontId="9" fillId="0" borderId="2" xfId="1" applyNumberFormat="1" applyFont="1" applyFill="1" applyBorder="1"/>
    <xf numFmtId="0" fontId="0" fillId="0" borderId="9" xfId="0" applyFill="1" applyBorder="1" applyAlignment="1">
      <alignment vertical="top"/>
    </xf>
    <xf numFmtId="0" fontId="0" fillId="0" borderId="9" xfId="0" applyFill="1" applyBorder="1" applyAlignment="1">
      <alignment vertical="top" wrapText="1"/>
    </xf>
    <xf numFmtId="167" fontId="10" fillId="0" borderId="9" xfId="1" applyNumberFormat="1" applyFont="1" applyFill="1" applyBorder="1" applyAlignment="1">
      <alignment vertical="top"/>
    </xf>
    <xf numFmtId="166" fontId="0" fillId="0" borderId="0" xfId="0" applyNumberFormat="1" applyFill="1" applyBorder="1" applyAlignment="1">
      <alignment vertical="top"/>
    </xf>
    <xf numFmtId="0" fontId="0" fillId="0" borderId="0" xfId="0" applyFill="1" applyBorder="1" applyAlignment="1">
      <alignment vertical="top"/>
    </xf>
    <xf numFmtId="167" fontId="0" fillId="0" borderId="0" xfId="1" applyNumberFormat="1" applyFont="1" applyFill="1" applyBorder="1" applyAlignment="1">
      <alignment vertical="top"/>
    </xf>
    <xf numFmtId="9" fontId="0" fillId="0" borderId="0" xfId="3" applyFont="1" applyFill="1" applyBorder="1" applyAlignment="1">
      <alignment vertical="top"/>
    </xf>
    <xf numFmtId="0" fontId="0" fillId="0" borderId="0" xfId="0" applyFill="1" applyAlignment="1">
      <alignment vertical="top"/>
    </xf>
    <xf numFmtId="0" fontId="0" fillId="0" borderId="11" xfId="0" applyFill="1" applyBorder="1" applyAlignment="1">
      <alignment vertical="top"/>
    </xf>
    <xf numFmtId="0" fontId="0" fillId="0" borderId="11" xfId="0" applyNumberFormat="1" applyFont="1" applyFill="1" applyBorder="1" applyAlignment="1">
      <alignment vertical="top"/>
    </xf>
    <xf numFmtId="0" fontId="0" fillId="0" borderId="4" xfId="0" applyFill="1" applyBorder="1" applyAlignment="1">
      <alignment vertical="top"/>
    </xf>
    <xf numFmtId="0" fontId="7" fillId="0" borderId="1" xfId="0" applyFont="1" applyFill="1" applyBorder="1" applyAlignment="1">
      <alignment vertical="top"/>
    </xf>
    <xf numFmtId="169" fontId="0" fillId="0" borderId="9" xfId="0" applyNumberFormat="1" applyFill="1" applyBorder="1" applyAlignment="1">
      <alignment vertical="top"/>
    </xf>
    <xf numFmtId="169" fontId="0" fillId="0" borderId="9" xfId="0" applyNumberFormat="1" applyFill="1" applyBorder="1" applyAlignment="1">
      <alignment vertical="top" wrapText="1"/>
    </xf>
    <xf numFmtId="0" fontId="0" fillId="0" borderId="8" xfId="0" applyFill="1" applyBorder="1" applyAlignment="1">
      <alignment vertical="top"/>
    </xf>
    <xf numFmtId="0" fontId="7" fillId="0" borderId="7" xfId="0" applyFont="1" applyFill="1" applyBorder="1" applyAlignment="1">
      <alignment vertical="top"/>
    </xf>
    <xf numFmtId="0" fontId="14" fillId="0" borderId="9" xfId="0" applyFont="1" applyFill="1" applyBorder="1" applyAlignment="1">
      <alignment vertical="top"/>
    </xf>
    <xf numFmtId="0" fontId="0" fillId="0" borderId="9" xfId="0" applyFont="1" applyFill="1" applyBorder="1" applyAlignment="1">
      <alignment vertical="top"/>
    </xf>
    <xf numFmtId="173" fontId="0" fillId="0" borderId="9" xfId="0" applyNumberFormat="1" applyFill="1" applyBorder="1" applyAlignment="1">
      <alignment vertical="top"/>
    </xf>
    <xf numFmtId="0" fontId="7" fillId="0" borderId="11" xfId="0" applyFont="1" applyFill="1" applyBorder="1" applyAlignment="1">
      <alignment vertical="top"/>
    </xf>
    <xf numFmtId="0" fontId="15" fillId="0" borderId="0" xfId="0" applyFont="1"/>
    <xf numFmtId="0" fontId="16" fillId="0" borderId="0" xfId="0" applyFont="1"/>
    <xf numFmtId="166" fontId="16" fillId="0" borderId="0" xfId="2" applyNumberFormat="1" applyFont="1" applyFill="1" applyAlignment="1">
      <alignment horizontal="center"/>
    </xf>
    <xf numFmtId="9" fontId="16" fillId="0" borderId="0" xfId="3" applyFont="1" applyFill="1" applyAlignment="1">
      <alignment horizontal="center"/>
    </xf>
    <xf numFmtId="167" fontId="16" fillId="0" borderId="0" xfId="0" applyNumberFormat="1" applyFont="1" applyAlignment="1">
      <alignment horizontal="center"/>
    </xf>
    <xf numFmtId="0" fontId="16" fillId="0" borderId="0" xfId="0" applyFont="1" applyFill="1"/>
    <xf numFmtId="3" fontId="16" fillId="0" borderId="0" xfId="1" applyNumberFormat="1" applyFont="1" applyFill="1" applyAlignment="1">
      <alignment horizontal="center"/>
    </xf>
    <xf numFmtId="0" fontId="17" fillId="0" borderId="0" xfId="0" applyFont="1" applyFill="1"/>
    <xf numFmtId="166" fontId="17" fillId="0" borderId="0" xfId="2" applyNumberFormat="1" applyFont="1" applyFill="1" applyAlignment="1">
      <alignment horizontal="center"/>
    </xf>
    <xf numFmtId="2" fontId="16" fillId="0" borderId="0" xfId="2" applyNumberFormat="1" applyFont="1" applyFill="1" applyAlignment="1"/>
    <xf numFmtId="1" fontId="17" fillId="0" borderId="0" xfId="2" applyNumberFormat="1" applyFont="1" applyFill="1" applyAlignment="1">
      <alignment horizontal="right"/>
    </xf>
    <xf numFmtId="173" fontId="16" fillId="0" borderId="0" xfId="0" applyNumberFormat="1" applyFont="1" applyFill="1"/>
    <xf numFmtId="167" fontId="16" fillId="0" borderId="0" xfId="0" applyNumberFormat="1" applyFont="1" applyFill="1" applyAlignment="1">
      <alignment horizontal="center"/>
    </xf>
    <xf numFmtId="0" fontId="15" fillId="0" borderId="0" xfId="0" applyFont="1" applyFill="1"/>
    <xf numFmtId="2" fontId="16" fillId="0" borderId="0" xfId="2" applyNumberFormat="1" applyFont="1" applyFill="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11" xfId="0" applyFill="1" applyBorder="1" applyAlignment="1">
      <alignment vertical="top" wrapText="1"/>
    </xf>
    <xf numFmtId="0" fontId="8" fillId="0" borderId="0" xfId="0" applyFont="1" applyAlignment="1">
      <alignment horizontal="left" vertical="top"/>
    </xf>
    <xf numFmtId="0" fontId="8" fillId="0" borderId="0" xfId="0" applyFont="1" applyFill="1" applyAlignment="1">
      <alignment vertical="top"/>
    </xf>
    <xf numFmtId="0" fontId="10" fillId="0" borderId="0" xfId="0" applyFont="1" applyFill="1" applyAlignment="1">
      <alignment vertical="top"/>
    </xf>
    <xf numFmtId="166" fontId="0" fillId="0" borderId="0" xfId="0" applyNumberFormat="1" applyFill="1" applyAlignment="1">
      <alignment vertical="top"/>
    </xf>
    <xf numFmtId="0" fontId="6" fillId="0" borderId="0" xfId="0" applyFont="1" applyFill="1" applyAlignment="1">
      <alignment vertical="top"/>
    </xf>
    <xf numFmtId="6" fontId="0" fillId="0" borderId="0" xfId="0" applyNumberFormat="1" applyFill="1" applyAlignment="1">
      <alignment vertical="top"/>
    </xf>
    <xf numFmtId="0" fontId="11" fillId="0" borderId="7" xfId="0" applyFont="1" applyFill="1" applyBorder="1" applyAlignment="1">
      <alignment vertical="top"/>
    </xf>
    <xf numFmtId="0" fontId="7" fillId="0" borderId="0" xfId="0" applyFont="1" applyFill="1" applyAlignment="1">
      <alignment vertical="top"/>
    </xf>
    <xf numFmtId="0" fontId="7" fillId="0" borderId="9" xfId="0" applyNumberFormat="1" applyFont="1" applyFill="1" applyBorder="1" applyAlignment="1">
      <alignment vertical="top"/>
    </xf>
    <xf numFmtId="0" fontId="11" fillId="0" borderId="9" xfId="0" applyNumberFormat="1" applyFont="1" applyFill="1" applyBorder="1" applyAlignment="1">
      <alignment vertical="top"/>
    </xf>
    <xf numFmtId="0" fontId="7" fillId="0" borderId="0" xfId="1" applyNumberFormat="1" applyFont="1" applyFill="1" applyBorder="1" applyAlignment="1">
      <alignment vertical="top"/>
    </xf>
    <xf numFmtId="0"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NumberFormat="1" applyFont="1" applyFill="1" applyAlignment="1">
      <alignment vertical="top"/>
    </xf>
    <xf numFmtId="0" fontId="7" fillId="0" borderId="1" xfId="0" applyNumberFormat="1" applyFont="1" applyFill="1" applyBorder="1" applyAlignment="1">
      <alignment vertical="top"/>
    </xf>
    <xf numFmtId="0" fontId="11" fillId="0" borderId="7" xfId="0" applyNumberFormat="1" applyFont="1" applyFill="1" applyBorder="1" applyAlignment="1">
      <alignment vertical="top"/>
    </xf>
    <xf numFmtId="0" fontId="7" fillId="0" borderId="2" xfId="1" applyNumberFormat="1" applyFont="1" applyFill="1" applyBorder="1" applyAlignment="1">
      <alignment vertical="top"/>
    </xf>
    <xf numFmtId="0" fontId="7" fillId="0" borderId="2" xfId="0" applyNumberFormat="1" applyFont="1" applyFill="1" applyBorder="1" applyAlignment="1">
      <alignment vertical="top"/>
    </xf>
    <xf numFmtId="0" fontId="7" fillId="0" borderId="11" xfId="0" applyNumberFormat="1" applyFont="1" applyFill="1" applyBorder="1" applyAlignment="1">
      <alignment vertical="top"/>
    </xf>
    <xf numFmtId="0" fontId="10" fillId="0" borderId="9" xfId="0" applyFont="1" applyFill="1" applyBorder="1" applyAlignment="1">
      <alignment vertical="top"/>
    </xf>
    <xf numFmtId="169" fontId="10" fillId="0" borderId="9" xfId="0" applyNumberFormat="1" applyFont="1" applyFill="1" applyBorder="1" applyAlignment="1">
      <alignment vertical="top"/>
    </xf>
    <xf numFmtId="168" fontId="7" fillId="0" borderId="0" xfId="0" applyNumberFormat="1" applyFont="1" applyFill="1" applyBorder="1" applyAlignment="1">
      <alignment vertical="top"/>
    </xf>
    <xf numFmtId="0" fontId="10" fillId="0" borderId="8" xfId="0" applyFont="1" applyFill="1" applyBorder="1" applyAlignment="1">
      <alignment vertical="top"/>
    </xf>
    <xf numFmtId="166" fontId="0" fillId="0" borderId="5" xfId="0" applyNumberFormat="1" applyFill="1" applyBorder="1" applyAlignment="1">
      <alignment vertical="top"/>
    </xf>
    <xf numFmtId="177" fontId="0" fillId="0" borderId="5" xfId="0" applyNumberFormat="1" applyFill="1" applyBorder="1" applyAlignment="1">
      <alignment vertical="top"/>
    </xf>
    <xf numFmtId="0" fontId="0" fillId="0" borderId="5" xfId="0" applyFill="1" applyBorder="1" applyAlignment="1">
      <alignment vertical="top"/>
    </xf>
    <xf numFmtId="0" fontId="10" fillId="0" borderId="7" xfId="0" applyFont="1" applyFill="1" applyBorder="1" applyAlignment="1">
      <alignment vertical="top"/>
    </xf>
    <xf numFmtId="166" fontId="0" fillId="0" borderId="2" xfId="0" applyNumberFormat="1" applyFill="1" applyBorder="1" applyAlignment="1">
      <alignment vertical="top"/>
    </xf>
    <xf numFmtId="0" fontId="0" fillId="0" borderId="2" xfId="0" applyFill="1" applyBorder="1" applyAlignment="1">
      <alignment vertical="top"/>
    </xf>
    <xf numFmtId="166" fontId="10" fillId="0" borderId="9" xfId="0" applyNumberFormat="1" applyFont="1" applyFill="1" applyBorder="1" applyAlignment="1">
      <alignment vertical="top"/>
    </xf>
    <xf numFmtId="173" fontId="10" fillId="0" borderId="9" xfId="1" applyNumberFormat="1" applyFont="1" applyFill="1" applyBorder="1" applyAlignment="1">
      <alignment vertical="top"/>
    </xf>
    <xf numFmtId="0" fontId="0" fillId="0" borderId="16" xfId="0" applyFill="1" applyBorder="1" applyAlignment="1">
      <alignment vertical="top"/>
    </xf>
    <xf numFmtId="169" fontId="10" fillId="0" borderId="9" xfId="3" applyNumberFormat="1" applyFont="1" applyFill="1" applyBorder="1" applyAlignment="1">
      <alignment vertical="top"/>
    </xf>
    <xf numFmtId="166" fontId="13" fillId="0" borderId="0" xfId="0" applyNumberFormat="1" applyFont="1" applyFill="1" applyBorder="1" applyAlignment="1">
      <alignment vertical="top"/>
    </xf>
    <xf numFmtId="0" fontId="10" fillId="0" borderId="9" xfId="0" applyNumberFormat="1" applyFont="1" applyFill="1" applyBorder="1" applyAlignment="1">
      <alignment vertical="top"/>
    </xf>
    <xf numFmtId="175" fontId="0" fillId="0" borderId="0" xfId="0" applyNumberFormat="1" applyFill="1" applyBorder="1" applyAlignment="1">
      <alignment vertical="top"/>
    </xf>
    <xf numFmtId="169" fontId="10" fillId="0" borderId="8" xfId="0" applyNumberFormat="1" applyFont="1" applyFill="1" applyBorder="1" applyAlignment="1">
      <alignment vertical="top"/>
    </xf>
    <xf numFmtId="9" fontId="10" fillId="0" borderId="9" xfId="0" applyNumberFormat="1" applyFont="1" applyFill="1" applyBorder="1" applyAlignment="1">
      <alignment vertical="top"/>
    </xf>
    <xf numFmtId="167" fontId="10" fillId="0" borderId="9" xfId="0" applyNumberFormat="1" applyFont="1" applyFill="1" applyBorder="1" applyAlignment="1">
      <alignment vertical="top"/>
    </xf>
    <xf numFmtId="172" fontId="0" fillId="0" borderId="9" xfId="0" applyNumberFormat="1" applyFill="1" applyBorder="1" applyAlignment="1">
      <alignment vertical="top"/>
    </xf>
    <xf numFmtId="172" fontId="0" fillId="0" borderId="0" xfId="0" applyNumberFormat="1" applyFill="1" applyBorder="1" applyAlignment="1">
      <alignment vertical="top"/>
    </xf>
    <xf numFmtId="1" fontId="0" fillId="0" borderId="0" xfId="0" applyNumberFormat="1" applyFill="1" applyBorder="1" applyAlignment="1">
      <alignment vertical="top"/>
    </xf>
    <xf numFmtId="173" fontId="0" fillId="0" borderId="0" xfId="0" applyNumberFormat="1" applyFill="1" applyBorder="1" applyAlignment="1">
      <alignment vertical="top"/>
    </xf>
    <xf numFmtId="167" fontId="0" fillId="0" borderId="9" xfId="1" applyNumberFormat="1" applyFont="1" applyFill="1" applyBorder="1" applyAlignment="1">
      <alignment vertical="top"/>
    </xf>
    <xf numFmtId="9" fontId="10" fillId="0" borderId="9" xfId="3" applyFont="1" applyFill="1" applyBorder="1" applyAlignment="1">
      <alignment vertical="top"/>
    </xf>
    <xf numFmtId="165" fontId="0" fillId="0" borderId="0" xfId="1" applyFont="1" applyFill="1" applyBorder="1" applyAlignment="1">
      <alignment vertical="top"/>
    </xf>
    <xf numFmtId="173" fontId="0" fillId="0" borderId="0" xfId="0" applyNumberFormat="1" applyFill="1" applyAlignment="1">
      <alignment vertical="top"/>
    </xf>
    <xf numFmtId="165" fontId="10" fillId="0" borderId="9" xfId="0" applyNumberFormat="1" applyFont="1" applyFill="1" applyBorder="1" applyAlignment="1">
      <alignment vertical="top"/>
    </xf>
    <xf numFmtId="167" fontId="0" fillId="0" borderId="0" xfId="0" applyNumberFormat="1" applyFill="1" applyBorder="1" applyAlignment="1">
      <alignment vertical="top"/>
    </xf>
    <xf numFmtId="167" fontId="10" fillId="0" borderId="8" xfId="1" applyNumberFormat="1" applyFont="1" applyFill="1" applyBorder="1" applyAlignment="1">
      <alignment vertical="top"/>
    </xf>
    <xf numFmtId="167" fontId="0" fillId="0" borderId="5" xfId="1" applyNumberFormat="1" applyFont="1" applyFill="1" applyBorder="1" applyAlignment="1">
      <alignment vertical="top"/>
    </xf>
    <xf numFmtId="9" fontId="0" fillId="0" borderId="0" xfId="3" applyFont="1" applyFill="1" applyAlignment="1">
      <alignment vertical="top"/>
    </xf>
    <xf numFmtId="167" fontId="0" fillId="0" borderId="0" xfId="0" applyNumberFormat="1" applyFill="1" applyAlignment="1">
      <alignment vertical="top"/>
    </xf>
    <xf numFmtId="165" fontId="0" fillId="0" borderId="0" xfId="1" applyFont="1" applyFill="1" applyAlignment="1">
      <alignment vertical="top"/>
    </xf>
    <xf numFmtId="167" fontId="0" fillId="0" borderId="0" xfId="1" applyNumberFormat="1" applyFont="1" applyFill="1" applyAlignment="1">
      <alignment vertical="top"/>
    </xf>
    <xf numFmtId="168" fontId="0" fillId="0" borderId="0" xfId="0" applyNumberFormat="1" applyFill="1" applyAlignment="1">
      <alignment vertical="top"/>
    </xf>
    <xf numFmtId="165" fontId="0" fillId="0" borderId="0" xfId="0" applyNumberFormat="1" applyFill="1" applyAlignment="1">
      <alignment vertical="top"/>
    </xf>
    <xf numFmtId="170" fontId="0" fillId="0" borderId="0" xfId="0" applyNumberFormat="1" applyFill="1" applyAlignment="1">
      <alignment vertical="top"/>
    </xf>
    <xf numFmtId="2" fontId="0" fillId="0" borderId="0" xfId="0" applyNumberFormat="1" applyFill="1" applyAlignment="1">
      <alignment vertical="top"/>
    </xf>
    <xf numFmtId="171" fontId="0" fillId="0" borderId="0" xfId="0" applyNumberFormat="1" applyFill="1" applyAlignment="1">
      <alignment vertical="top"/>
    </xf>
    <xf numFmtId="0" fontId="13" fillId="0" borderId="5" xfId="0" applyNumberFormat="1" applyFont="1" applyFill="1" applyBorder="1" applyAlignment="1">
      <alignment vertical="top"/>
    </xf>
    <xf numFmtId="0" fontId="13" fillId="0" borderId="0" xfId="0" applyFont="1" applyFill="1" applyBorder="1" applyAlignment="1">
      <alignment vertical="top"/>
    </xf>
    <xf numFmtId="172" fontId="13" fillId="0" borderId="0" xfId="0" applyNumberFormat="1" applyFont="1" applyFill="1" applyBorder="1" applyAlignment="1">
      <alignment vertical="top"/>
    </xf>
    <xf numFmtId="167" fontId="13" fillId="0" borderId="0" xfId="1" applyNumberFormat="1" applyFont="1" applyFill="1" applyBorder="1" applyAlignment="1">
      <alignment vertical="top"/>
    </xf>
    <xf numFmtId="0" fontId="13" fillId="0" borderId="0" xfId="0" applyFont="1"/>
    <xf numFmtId="166" fontId="13" fillId="0" borderId="0" xfId="0" applyNumberFormat="1" applyFont="1" applyFill="1" applyBorder="1" applyAlignment="1">
      <alignment vertical="top" wrapText="1"/>
    </xf>
    <xf numFmtId="0" fontId="0" fillId="0" borderId="0" xfId="0" applyFont="1" applyAlignment="1">
      <alignment wrapText="1"/>
    </xf>
    <xf numFmtId="0" fontId="0" fillId="4" borderId="0" xfId="0" applyFill="1"/>
    <xf numFmtId="0" fontId="7" fillId="4" borderId="0" xfId="0" applyFont="1" applyFill="1"/>
    <xf numFmtId="10" fontId="9" fillId="0" borderId="10" xfId="0" applyNumberFormat="1" applyFont="1" applyBorder="1"/>
    <xf numFmtId="165" fontId="9" fillId="0" borderId="6" xfId="1" applyFont="1" applyBorder="1"/>
    <xf numFmtId="0" fontId="0" fillId="0" borderId="1" xfId="0" applyFont="1" applyFill="1" applyBorder="1" applyAlignment="1">
      <alignment vertical="top"/>
    </xf>
    <xf numFmtId="166" fontId="0" fillId="0" borderId="0" xfId="0" applyNumberFormat="1" applyFont="1" applyFill="1" applyAlignment="1">
      <alignment vertical="top" wrapText="1"/>
    </xf>
    <xf numFmtId="0" fontId="18" fillId="0" borderId="0" xfId="0" applyFont="1" applyAlignment="1">
      <alignment horizontal="left" vertical="center" wrapText="1"/>
    </xf>
    <xf numFmtId="0" fontId="16" fillId="0" borderId="0" xfId="0" applyFont="1" applyAlignment="1">
      <alignment horizontal="right"/>
    </xf>
    <xf numFmtId="166" fontId="16" fillId="0" borderId="0" xfId="2" applyNumberFormat="1" applyFont="1" applyFill="1" applyAlignment="1">
      <alignment horizontal="right"/>
    </xf>
    <xf numFmtId="9" fontId="16" fillId="0" borderId="0" xfId="3" applyFont="1" applyFill="1" applyAlignment="1">
      <alignment horizontal="right"/>
    </xf>
    <xf numFmtId="167" fontId="16" fillId="0" borderId="0" xfId="0" applyNumberFormat="1" applyFont="1" applyAlignment="1">
      <alignment horizontal="right"/>
    </xf>
    <xf numFmtId="3" fontId="16" fillId="0" borderId="0" xfId="1" applyNumberFormat="1" applyFont="1" applyFill="1" applyAlignment="1">
      <alignment horizontal="right"/>
    </xf>
    <xf numFmtId="0" fontId="16" fillId="0" borderId="0" xfId="0" applyFont="1" applyFill="1" applyAlignment="1">
      <alignment horizontal="right"/>
    </xf>
    <xf numFmtId="166" fontId="17" fillId="0" borderId="0" xfId="2" applyNumberFormat="1" applyFont="1" applyFill="1" applyAlignment="1">
      <alignment horizontal="right"/>
    </xf>
    <xf numFmtId="173" fontId="16" fillId="0" borderId="0" xfId="0" applyNumberFormat="1" applyFont="1" applyFill="1" applyAlignment="1">
      <alignment horizontal="right"/>
    </xf>
    <xf numFmtId="167" fontId="16" fillId="0" borderId="0" xfId="0" applyNumberFormat="1" applyFont="1" applyFill="1" applyAlignment="1">
      <alignment horizontal="right"/>
    </xf>
    <xf numFmtId="0" fontId="17" fillId="0" borderId="0" xfId="0" applyFont="1" applyFill="1" applyAlignment="1">
      <alignment horizontal="right"/>
    </xf>
    <xf numFmtId="0" fontId="0" fillId="0" borderId="0" xfId="0" applyAlignment="1">
      <alignment horizontal="right"/>
    </xf>
    <xf numFmtId="166" fontId="8" fillId="0" borderId="14" xfId="0" applyNumberFormat="1" applyFont="1" applyFill="1" applyBorder="1" applyAlignment="1">
      <alignment horizontal="center" vertical="top"/>
    </xf>
    <xf numFmtId="166" fontId="8" fillId="0" borderId="13" xfId="0" applyNumberFormat="1" applyFont="1" applyFill="1" applyBorder="1" applyAlignment="1">
      <alignment horizontal="center" vertical="top"/>
    </xf>
  </cellXfs>
  <cellStyles count="21">
    <cellStyle name="60% - Accent3 2" xfId="20" xr:uid="{C77CF209-8ED1-47DD-8E5F-8F86DAD884AE}"/>
    <cellStyle name="Comma" xfId="1" builtinId="3"/>
    <cellStyle name="Comma 2" xfId="6" xr:uid="{1DD84528-3A25-4B61-B63D-3F1AB74D3197}"/>
    <cellStyle name="Comma 2 2" xfId="15" xr:uid="{B3014C8E-3D19-4079-91CB-D24BD0482A44}"/>
    <cellStyle name="Comma 3" xfId="11" xr:uid="{F3D5D572-60BA-4111-ACDC-0C17B6813880}"/>
    <cellStyle name="Currency" xfId="2" builtinId="4"/>
    <cellStyle name="Currency 2" xfId="12" xr:uid="{5B11EACD-A5B7-4112-8EBD-B61C211B7822}"/>
    <cellStyle name="Normal" xfId="0" builtinId="0"/>
    <cellStyle name="Normal 2" xfId="4" xr:uid="{499EE48E-E059-4525-A440-04616043EE68}"/>
    <cellStyle name="Normal 2 2" xfId="7" xr:uid="{01D4E3AC-B4B8-49E2-84D1-C41AF96ED62E}"/>
    <cellStyle name="Normal 2 2 2" xfId="9" xr:uid="{2B79BE59-CD16-4FB5-8BB0-3850E2434A4D}"/>
    <cellStyle name="Normal 2 2 2 2" xfId="18" xr:uid="{F71DBB07-C891-4217-A5C9-E15CB7F8E32D}"/>
    <cellStyle name="Normal 2 2 3" xfId="16" xr:uid="{8A5590AE-0F03-4A85-AB1F-80DF89AB91C5}"/>
    <cellStyle name="Normal 2 3" xfId="13" xr:uid="{2A123D57-B07C-4DFF-91AF-1E86F4C95650}"/>
    <cellStyle name="Percent" xfId="3" builtinId="5"/>
    <cellStyle name="Percent 2" xfId="5" xr:uid="{5F8B574E-E624-46DC-9F0F-8B3E86190C65}"/>
    <cellStyle name="Percent 2 2" xfId="8" xr:uid="{DDC48B25-A9EB-4E6F-9793-A127D7707E9D}"/>
    <cellStyle name="Percent 2 2 2" xfId="10" xr:uid="{0FAA257F-EEFA-420C-A3D5-A5046F404193}"/>
    <cellStyle name="Percent 2 2 2 2" xfId="19" xr:uid="{5EFE09D7-63CF-4DED-95F4-6C14FA0F41A4}"/>
    <cellStyle name="Percent 2 2 3" xfId="17" xr:uid="{E4F5CB77-00DA-41B6-A21D-5EC8A198617B}"/>
    <cellStyle name="Percent 2 3" xfId="14" xr:uid="{4EA1D17F-9803-48E5-A67C-24137080EA6C}"/>
  </cellStyles>
  <dxfs count="1">
    <dxf>
      <fill>
        <patternFill>
          <bgColor theme="1"/>
        </patternFill>
      </fill>
    </dxf>
  </dxfs>
  <tableStyles count="0" defaultTableStyle="TableStyleMedium2" defaultPivotStyle="PivotStyleLight16"/>
  <colors>
    <mruColors>
      <color rgb="FFCFD5EA"/>
      <color rgb="FFE9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7200900</xdr:colOff>
      <xdr:row>6</xdr:row>
      <xdr:rowOff>27355</xdr:rowOff>
    </xdr:from>
    <xdr:to>
      <xdr:col>1</xdr:col>
      <xdr:colOff>10769600</xdr:colOff>
      <xdr:row>6</xdr:row>
      <xdr:rowOff>2955519</xdr:rowOff>
    </xdr:to>
    <xdr:pic>
      <xdr:nvPicPr>
        <xdr:cNvPr id="3" name="Picture 2">
          <a:extLst>
            <a:ext uri="{FF2B5EF4-FFF2-40B4-BE49-F238E27FC236}">
              <a16:creationId xmlns:a16="http://schemas.microsoft.com/office/drawing/2014/main" id="{EF67D7C0-E6C1-40A4-AE5A-A3031F11EDD9}"/>
            </a:ext>
          </a:extLst>
        </xdr:cNvPr>
        <xdr:cNvPicPr>
          <a:picLocks noChangeAspect="1"/>
        </xdr:cNvPicPr>
      </xdr:nvPicPr>
      <xdr:blipFill>
        <a:blip xmlns:r="http://schemas.openxmlformats.org/officeDocument/2006/relationships" r:embed="rId1"/>
        <a:stretch>
          <a:fillRect/>
        </a:stretch>
      </xdr:blipFill>
      <xdr:spPr>
        <a:xfrm>
          <a:off x="8972550" y="1602155"/>
          <a:ext cx="3568700" cy="2928164"/>
        </a:xfrm>
        <a:prstGeom prst="rect">
          <a:avLst/>
        </a:prstGeom>
      </xdr:spPr>
    </xdr:pic>
    <xdr:clientData/>
  </xdr:twoCellAnchor>
  <xdr:twoCellAnchor editAs="oneCell">
    <xdr:from>
      <xdr:col>1</xdr:col>
      <xdr:colOff>43329</xdr:colOff>
      <xdr:row>8</xdr:row>
      <xdr:rowOff>454945</xdr:rowOff>
    </xdr:from>
    <xdr:to>
      <xdr:col>1</xdr:col>
      <xdr:colOff>10651869</xdr:colOff>
      <xdr:row>8</xdr:row>
      <xdr:rowOff>2299073</xdr:rowOff>
    </xdr:to>
    <xdr:pic>
      <xdr:nvPicPr>
        <xdr:cNvPr id="5" name="Picture 4">
          <a:extLst>
            <a:ext uri="{FF2B5EF4-FFF2-40B4-BE49-F238E27FC236}">
              <a16:creationId xmlns:a16="http://schemas.microsoft.com/office/drawing/2014/main" id="{46CFDD4E-CC86-45B9-93C0-5845B49D949B}"/>
            </a:ext>
          </a:extLst>
        </xdr:cNvPr>
        <xdr:cNvPicPr>
          <a:picLocks noChangeAspect="1"/>
        </xdr:cNvPicPr>
      </xdr:nvPicPr>
      <xdr:blipFill>
        <a:blip xmlns:r="http://schemas.openxmlformats.org/officeDocument/2006/relationships" r:embed="rId2"/>
        <a:stretch>
          <a:fillRect/>
        </a:stretch>
      </xdr:blipFill>
      <xdr:spPr>
        <a:xfrm>
          <a:off x="1813858" y="5071769"/>
          <a:ext cx="10608540" cy="1844128"/>
        </a:xfrm>
        <a:prstGeom prst="rect">
          <a:avLst/>
        </a:prstGeom>
      </xdr:spPr>
    </xdr:pic>
    <xdr:clientData/>
  </xdr:twoCellAnchor>
  <xdr:twoCellAnchor editAs="oneCell">
    <xdr:from>
      <xdr:col>1</xdr:col>
      <xdr:colOff>44451</xdr:colOff>
      <xdr:row>9</xdr:row>
      <xdr:rowOff>250904</xdr:rowOff>
    </xdr:from>
    <xdr:to>
      <xdr:col>1</xdr:col>
      <xdr:colOff>10555451</xdr:colOff>
      <xdr:row>9</xdr:row>
      <xdr:rowOff>2914650</xdr:rowOff>
    </xdr:to>
    <xdr:pic>
      <xdr:nvPicPr>
        <xdr:cNvPr id="6" name="Picture 5">
          <a:extLst>
            <a:ext uri="{FF2B5EF4-FFF2-40B4-BE49-F238E27FC236}">
              <a16:creationId xmlns:a16="http://schemas.microsoft.com/office/drawing/2014/main" id="{B4D55CE4-00D1-415A-BB01-BF94D39A33E0}"/>
            </a:ext>
          </a:extLst>
        </xdr:cNvPr>
        <xdr:cNvPicPr>
          <a:picLocks noChangeAspect="1"/>
        </xdr:cNvPicPr>
      </xdr:nvPicPr>
      <xdr:blipFill>
        <a:blip xmlns:r="http://schemas.openxmlformats.org/officeDocument/2006/relationships" r:embed="rId3"/>
        <a:stretch>
          <a:fillRect/>
        </a:stretch>
      </xdr:blipFill>
      <xdr:spPr>
        <a:xfrm>
          <a:off x="1816101" y="7521654"/>
          <a:ext cx="10511000" cy="2663746"/>
        </a:xfrm>
        <a:prstGeom prst="rect">
          <a:avLst/>
        </a:prstGeom>
      </xdr:spPr>
    </xdr:pic>
    <xdr:clientData/>
  </xdr:twoCellAnchor>
  <xdr:twoCellAnchor editAs="oneCell">
    <xdr:from>
      <xdr:col>1</xdr:col>
      <xdr:colOff>622300</xdr:colOff>
      <xdr:row>7</xdr:row>
      <xdr:rowOff>2025650</xdr:rowOff>
    </xdr:from>
    <xdr:to>
      <xdr:col>1</xdr:col>
      <xdr:colOff>10127661</xdr:colOff>
      <xdr:row>7</xdr:row>
      <xdr:rowOff>4864100</xdr:rowOff>
    </xdr:to>
    <xdr:pic>
      <xdr:nvPicPr>
        <xdr:cNvPr id="4" name="Picture 3">
          <a:extLst>
            <a:ext uri="{FF2B5EF4-FFF2-40B4-BE49-F238E27FC236}">
              <a16:creationId xmlns:a16="http://schemas.microsoft.com/office/drawing/2014/main" id="{A51C19DC-3182-43F9-BDB4-EF97D4BA2A29}"/>
            </a:ext>
          </a:extLst>
        </xdr:cNvPr>
        <xdr:cNvPicPr>
          <a:picLocks noChangeAspect="1"/>
        </xdr:cNvPicPr>
      </xdr:nvPicPr>
      <xdr:blipFill>
        <a:blip xmlns:r="http://schemas.openxmlformats.org/officeDocument/2006/relationships" r:embed="rId4"/>
        <a:stretch>
          <a:fillRect/>
        </a:stretch>
      </xdr:blipFill>
      <xdr:spPr>
        <a:xfrm>
          <a:off x="2393950" y="6337300"/>
          <a:ext cx="9505361" cy="2838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cl01\public\RAFT2\Rev03\Unified%20Allocations\Data\NewNeed\2003LI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DS/Finance/Income/Water%20Connections/2008/01.January/SWBS/17.01.2008%20SWBS%20Water%20Conn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NW%20Recs%207.5%20Pd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W%20Asset%20Ops\Networks%20Central\Sewer%20Repair%20Framework\Draft%20Account%20spreadshe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HOGGCH/Local%20Settings/Temporary%20Internet%20Files/OLK13/Copy%20of%20LIST%20OF%20HARDWARE%20&amp;%20SOFTWARE%20March%20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llion05_vol2_server\vol2\Ledger\2008-09\Monthend\P10%20Monthend\P10%20Task%20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W%20Tax%20Department/Tax%20model/Forecast%20at%202004-05%20-%20Interims/SR06%20Model%20v3.2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ullion05_vol2_server\vol2\Ledger\2008-09\Monthend\P01%20Monthend\Ness%20Pd01%20Oth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Ledger/2006_07/MonthEnd/Pd12/OpsN%20BSRecs%20Pd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WFinance/GLC/RRennie/JOURNALS/08-09/P3/080703-90412%20-%20SW%20Scientific%20Mileage%20Accrual%20To%20Budget%20P3%2007-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nance/CORPORATE%20FINANCE/2011~12/P12/Reports/Merged%20Corporate%20Report%20P12%20FINALRESTOREFROM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cl01\public\FPAEIG\RPA%204\All%20Key%20Docs\Dispo\Waterfall0708\Data\&#163;50m%20pro%20rata%20to%20PCT%202002_03%20allocations.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watercareserviceslimited.sharepoint.com/01%20-%20Asset%20Strategy%20and%20Planning/Asset%20Planning/Water%20Planning/Demand%20Planning/Data%20Requests/1306%20CWatson%20Scenarios%20Analysis/130404%20Water%20Demand%20Forecasting%20Tool%20v1.01.xlsx?C95D672E" TargetMode="External"/><Relationship Id="rId1" Type="http://schemas.openxmlformats.org/officeDocument/2006/relationships/externalLinkPath" Target="file:///\\C95D672E\130404%20Water%20Demand%20Forecasting%20Tool%20v1.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WFinance/BS%20MANACCS/03-04/Period%2012/Draft%20Reports%20070404/Property%200704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sfil-edidata\Data\Shared\Advance%20Payments\2011-2012\Reconciliations%202011-12\SCRA%20-%20Scottish%20Children's%20Reporter%20Admin\SCRA%20Advance%20Payment%20Statement%20Template%20Test%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WFinance/GLC/RRennie/JOURNALS/08-09/P3/080703-90587%20-%20SW%20Scientific%20Accruals%20&amp;%20Prepayments%20P3%2008-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tes/analysis/Price%20Reviews/2021-27/Financial%20Model/R%20May%2019/Scenario_1.4%25_2021_&#163;120m_update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ffice/Accounts/Sales%20Ledger/Invtemp/SCOTTISH%20WATER/SCOTTISH%20WATER%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llion05_vol2_server\vol2\Ledger\2006_07\MonthEnd\Pd12\OpsN%20BSRecs%20Pd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nance/CORPORATE%20FINANCE/2008~09/P12%20March%2009/Business%20Solutions/Business%20Solutions%20P1-%20P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almore01b\dr01\program%20files\Scientific%20Services%20Central%20File\Invoicing\Scottish%20Water%202006%20to%202007\External%20Income\Work%20in%20Progress\Period%202%2031.05.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nance/CORPORATE%20FINANCE/Ross/TWF%20Jnls/P5%20-%20IT%20PO%20Accr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cl01\public\FPAEIG\RPA%204\Key%20Facts\2012_13\January%202013\201211070_Key%20data%20updated%2011%20January%20201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usiness%20Customer%20Solutions/Flow%20and%20Pressure/NEW%20F&amp;P%20Tracking%20shee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WFinance/GLC/RRennie/JOURNALS/08-09/P2/080531-87516%20-%20## SW SCi Mileage Accrual To Budget P2 08-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WFinance/WoodH/IT/IT%20Invocies%20P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nance/CORPORATE%20FINANCE/2009~10/P12%20March%2009/Management%20Account%20Packs/P12%20-%20Office%20Mov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FINANCE\FINACC\ACCOUNTS\2003\Notes%2012\Accruals%20p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FFICE/NWB/Excel%20Documents/SCOTTISH%20WATER%20JULY%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ofwat.gov.uk/OFWSHARE/Cost%20assessment/Retail/Modelling%20-%20phase%204/Cost%20allowances/xls/FM_R2_v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WFinance/GLC/RRennie/JOURNALS/07-08/P8/07113028%20-%2074379%20-%20SW%20INTERNAL%20RECHARGES%20-%20UNRECONCILED%20BALANCES%20P08%2007-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9/P09%20Internal%20Recharg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ofwat.gov.uk/OFWSHARE/PR14/Cost%20assessment/Menus/Analysis/Menu%20assessment/PR14%20menu%20assess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cl01\public\FM\CFISSA%20-%20CFS%20-%20PSS\2008-09%20Central%20Programmes\DH&amp;ALB%20Finances\Cascade\Journals\08.09%20DHFC%20Spring%20Supply%20Adjustments%20-%20Additional%20Cascade%20Journal%20-%2014660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FINANCE\MONTHEND\2003-2004\Pr%2006%202003-04\Reconciliations\Recs%20P6%20-%20M%20MacNei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Billing/Communisis/MI%20Finance/Business%20Stream%20Daily%20Mi%2029121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Logistics/DEMAND/Carla's%20Folder/Logistics%20Development/P12%20Fleet%20Recharges%20for%20Loui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NANCE/CORPORATE%20FINANCE/2007~08/P2%20May%2007/Trade%20Debtors/P2%20Income%20analysi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T_Shared/CDRTAR/timecards/200911/Andrew%20Woodw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217.199.176.110/SHARED/Price%20indices/RPI%20tabl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SWC_Admin/Payroll%20Reports/Project%20Costing%20Database/2009-2010/SWC%20Week%203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nance/CORPORATE%20FINANCE/2011~12/Fixed%20Assets/P12/Fixed%20Asset%20Register/P12%20Fixed%20Asset%20register%20V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sites/analysis/Data/Regulatory%20Accounts/2018-19/Submission_090819/Section%20M%20Tables%202018-19%20Resubmission%2009Aug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eports%20SW/General%20Dropzone/Onebill/Sewer%20Onebills/07-08/PO%2013242%20EEC%20Sewer%20Framework%20Spreadsheet%2031%20March%202007%20Graham%20Gra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ATES%20%20APR2000-MAR2001\YE%20March02\SOUTH%20NDR%20WC%20APR2001%20MAR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nance/CORPORATE%20FINANCE/Tax%20and%20VAT/Corporation%20Tax/Corporation%20tax%202011-12/Corporate%20tax%20return/Scottish%20Water%20Business%20Stream%20Limited%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ports%20SW/General%20Dropzone/Balance%20Sheet%20Reconciliations/2007-08/Period%208/8459%20General%20Accruals%20p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sites/analysis/Price%20Reviews/2021-27/Financial%20Model/O%20February%2019/@risk%20heatmap%20macro%20working%20version%20vSF.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P&amp;A/CAPEX/Closing%20jobs/2001-02/01-02%20workings/June/IP%20Single%20Sheet%20(15-03-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ofwat.gov.uk/Shared/FPE%202002/CASHWOC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MURRAYKE/Local%20Settings/Temporary%20Internet%20Files/OLK12/SOURCE%20DOCS/P8/P08%20Internal%20Recharg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almore01b\dr01\Accounting\Period%20End\2009_10\Period%208\Journals\SWC_Proj_Cal_Wk33_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DATA\Reports%20SW\General%20Dropzone\Mary\SW%20Recs%20P6\Recs%20P6%20-%20M%20MacNeil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Carloans%20P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EDGER/2003_04/MonthEnd/Pd01/ME%20Pd01%20Oth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DS/Finance/Refunds/Scottish%20Water/S.W%20Cheque%20Refunds%20(from%2001.12.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NL"/>
      <sheetName val="Pivot"/>
      <sheetName val="Water Connections Data"/>
      <sheetName val="Errors"/>
      <sheetName val="VAT Receipt"/>
      <sheetName val="VAT Receipt - Self Lay"/>
      <sheetName val="Descriptions"/>
      <sheetName val="Water_Connections_Data"/>
      <sheetName val="VAT_Receipt"/>
      <sheetName val="VAT_Receipt_-_Self_Lay"/>
      <sheetName val="Water_Connections_Data1"/>
      <sheetName val="VAT_Receipt1"/>
      <sheetName val="VAT_Receipt_-_Self_Lay1"/>
    </sheetNames>
    <sheetDataSet>
      <sheetData sheetId="0" refreshError="1"/>
      <sheetData sheetId="1" refreshError="1"/>
      <sheetData sheetId="2" refreshError="1">
        <row r="62713">
          <cell r="IT62713" t="str">
            <v>ZX001</v>
          </cell>
          <cell r="IU62713">
            <v>8331</v>
          </cell>
        </row>
        <row r="62714">
          <cell r="IT62714">
            <v>35210</v>
          </cell>
          <cell r="IU62714">
            <v>8332</v>
          </cell>
        </row>
        <row r="62715">
          <cell r="IT62715" t="str">
            <v>ZX004</v>
          </cell>
          <cell r="IU62715">
            <v>8327</v>
          </cell>
        </row>
        <row r="62716">
          <cell r="IU62716">
            <v>1305</v>
          </cell>
        </row>
      </sheetData>
      <sheetData sheetId="3" refreshError="1"/>
      <sheetData sheetId="4" refreshError="1"/>
      <sheetData sheetId="5" refreshError="1"/>
      <sheetData sheetId="6" refreshError="1"/>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Stores"/>
      <sheetName val="93051"/>
      <sheetName val="93059"/>
      <sheetName val="93141"/>
      <sheetName val="93343"/>
      <sheetName val="93443"/>
      <sheetName val="93501"/>
      <sheetName val="93502"/>
      <sheetName val="93503"/>
      <sheetName val="93504"/>
      <sheetName val="93505"/>
      <sheetName val="93519"/>
      <sheetName val="95006"/>
      <sheetName val="95012"/>
      <sheetName val="95021"/>
      <sheetName val="95022"/>
      <sheetName val="95023"/>
      <sheetName val="95301"/>
      <sheetName val="95302"/>
      <sheetName val="95309"/>
      <sheetName val="95310"/>
      <sheetName val="95310 POP detail"/>
      <sheetName val="95310 Boxes"/>
      <sheetName val="96002"/>
      <sheetName val="96099"/>
      <sheetName val="98002"/>
      <sheetName val="Highland"/>
      <sheetName val="Orkney"/>
      <sheetName val="Shetland"/>
      <sheetName val="Western Isles"/>
    </sheetNames>
    <sheetDataSet>
      <sheetData sheetId="0"/>
      <sheetData sheetId="1">
        <row r="4">
          <cell r="B4" t="str">
            <v>X93001</v>
          </cell>
          <cell r="C4" t="str">
            <v>93001</v>
          </cell>
          <cell r="D4" t="str">
            <v>Maginus Control</v>
          </cell>
          <cell r="E4">
            <v>0</v>
          </cell>
          <cell r="G4">
            <v>0</v>
          </cell>
          <cell r="I4">
            <v>0</v>
          </cell>
          <cell r="K4">
            <v>0</v>
          </cell>
        </row>
        <row r="5">
          <cell r="B5" t="str">
            <v>X93011</v>
          </cell>
          <cell r="C5" t="str">
            <v>93011</v>
          </cell>
          <cell r="D5" t="str">
            <v>Maginus - Purchases</v>
          </cell>
          <cell r="E5">
            <v>0</v>
          </cell>
          <cell r="G5">
            <v>0</v>
          </cell>
          <cell r="I5">
            <v>0</v>
          </cell>
          <cell r="K5">
            <v>0</v>
          </cell>
        </row>
        <row r="6">
          <cell r="B6" t="str">
            <v>X93012</v>
          </cell>
          <cell r="C6" t="str">
            <v>93012</v>
          </cell>
          <cell r="D6" t="str">
            <v>Maginus - Issues</v>
          </cell>
          <cell r="E6">
            <v>0</v>
          </cell>
          <cell r="G6">
            <v>0</v>
          </cell>
          <cell r="I6">
            <v>0</v>
          </cell>
          <cell r="K6">
            <v>0</v>
          </cell>
        </row>
        <row r="7">
          <cell r="B7" t="str">
            <v>X93013</v>
          </cell>
          <cell r="C7" t="str">
            <v>93013</v>
          </cell>
          <cell r="D7" t="str">
            <v>Maginus - Returns</v>
          </cell>
          <cell r="E7">
            <v>0</v>
          </cell>
          <cell r="G7">
            <v>0</v>
          </cell>
          <cell r="I7">
            <v>0</v>
          </cell>
          <cell r="K7">
            <v>0</v>
          </cell>
        </row>
        <row r="8">
          <cell r="B8" t="str">
            <v>X93016</v>
          </cell>
          <cell r="C8" t="str">
            <v>93016</v>
          </cell>
          <cell r="D8" t="str">
            <v>Maginus - Adjustments</v>
          </cell>
          <cell r="E8">
            <v>0</v>
          </cell>
          <cell r="G8">
            <v>0</v>
          </cell>
          <cell r="I8">
            <v>0</v>
          </cell>
          <cell r="K8">
            <v>0</v>
          </cell>
        </row>
        <row r="9">
          <cell r="B9" t="str">
            <v>X93051</v>
          </cell>
          <cell r="C9">
            <v>93051</v>
          </cell>
          <cell r="D9" t="str">
            <v>Stock - Chemicals</v>
          </cell>
          <cell r="E9">
            <v>314356.32</v>
          </cell>
          <cell r="G9">
            <v>0</v>
          </cell>
          <cell r="I9">
            <v>0</v>
          </cell>
          <cell r="K9">
            <v>0</v>
          </cell>
        </row>
        <row r="10">
          <cell r="B10" t="str">
            <v>X93059</v>
          </cell>
          <cell r="C10">
            <v>93059</v>
          </cell>
          <cell r="D10" t="str">
            <v>Stock - Miscellaneous</v>
          </cell>
          <cell r="E10">
            <v>16378.84</v>
          </cell>
          <cell r="G10">
            <v>0</v>
          </cell>
          <cell r="I10">
            <v>0</v>
          </cell>
          <cell r="K10">
            <v>0</v>
          </cell>
        </row>
        <row r="11">
          <cell r="B11" t="str">
            <v>X93103</v>
          </cell>
          <cell r="C11" t="str">
            <v>93103</v>
          </cell>
          <cell r="D11" t="str">
            <v>WIP - Capital Recharges</v>
          </cell>
          <cell r="E11">
            <v>312089</v>
          </cell>
          <cell r="G11">
            <v>22126</v>
          </cell>
          <cell r="I11">
            <v>59518</v>
          </cell>
          <cell r="K11">
            <v>22220</v>
          </cell>
        </row>
        <row r="12">
          <cell r="B12" t="str">
            <v>X93141</v>
          </cell>
          <cell r="C12">
            <v>93141</v>
          </cell>
          <cell r="D12" t="str">
            <v>WIP - Miscellaneous</v>
          </cell>
          <cell r="E12">
            <v>0</v>
          </cell>
          <cell r="G12">
            <v>0</v>
          </cell>
          <cell r="I12">
            <v>0</v>
          </cell>
          <cell r="K12">
            <v>0</v>
          </cell>
        </row>
        <row r="13">
          <cell r="B13" t="str">
            <v>X93343</v>
          </cell>
          <cell r="C13" t="str">
            <v>93343</v>
          </cell>
          <cell r="D13" t="str">
            <v>Debtors - Secondary</v>
          </cell>
          <cell r="E13">
            <v>145206.25999999989</v>
          </cell>
          <cell r="G13">
            <v>0</v>
          </cell>
          <cell r="I13">
            <v>0</v>
          </cell>
          <cell r="K13">
            <v>0</v>
          </cell>
        </row>
        <row r="14">
          <cell r="B14" t="str">
            <v>X93443</v>
          </cell>
          <cell r="C14" t="str">
            <v>93443</v>
          </cell>
          <cell r="D14" t="str">
            <v>Debtors - Income Refunds</v>
          </cell>
          <cell r="E14">
            <v>0</v>
          </cell>
          <cell r="G14">
            <v>0</v>
          </cell>
          <cell r="I14">
            <v>0</v>
          </cell>
          <cell r="K14">
            <v>0</v>
          </cell>
        </row>
        <row r="15">
          <cell r="B15" t="str">
            <v>X93501</v>
          </cell>
          <cell r="C15" t="str">
            <v>93501</v>
          </cell>
          <cell r="D15" t="str">
            <v>Prepaid - Rates</v>
          </cell>
          <cell r="E15">
            <v>0</v>
          </cell>
          <cell r="G15">
            <v>0</v>
          </cell>
          <cell r="I15">
            <v>0</v>
          </cell>
          <cell r="K15">
            <v>0</v>
          </cell>
        </row>
        <row r="16">
          <cell r="B16" t="str">
            <v>X93502</v>
          </cell>
          <cell r="C16" t="str">
            <v>93502</v>
          </cell>
          <cell r="D16" t="str">
            <v>Prepaid - Rent</v>
          </cell>
          <cell r="E16">
            <v>3.4560798667371273E-11</v>
          </cell>
          <cell r="G16">
            <v>0</v>
          </cell>
          <cell r="I16">
            <v>0</v>
          </cell>
          <cell r="K16">
            <v>0</v>
          </cell>
        </row>
        <row r="17">
          <cell r="B17" t="str">
            <v>X93503</v>
          </cell>
          <cell r="C17" t="str">
            <v>93503</v>
          </cell>
          <cell r="D17" t="str">
            <v>Prepaid - SEPA</v>
          </cell>
          <cell r="E17">
            <v>1.3642420526593924E-11</v>
          </cell>
          <cell r="G17">
            <v>0</v>
          </cell>
          <cell r="I17">
            <v>0</v>
          </cell>
          <cell r="K17">
            <v>0</v>
          </cell>
        </row>
        <row r="18">
          <cell r="B18" t="str">
            <v>X93504</v>
          </cell>
          <cell r="C18" t="str">
            <v>93504</v>
          </cell>
          <cell r="D18" t="str">
            <v>Prepaid - Insurance</v>
          </cell>
          <cell r="E18">
            <v>0</v>
          </cell>
          <cell r="G18">
            <v>0</v>
          </cell>
          <cell r="I18">
            <v>0</v>
          </cell>
          <cell r="K18">
            <v>0</v>
          </cell>
        </row>
        <row r="19">
          <cell r="B19" t="str">
            <v>X93505</v>
          </cell>
          <cell r="C19" t="str">
            <v>93505</v>
          </cell>
          <cell r="D19" t="str">
            <v>Prepaid - Payroll</v>
          </cell>
          <cell r="E19">
            <v>0</v>
          </cell>
          <cell r="G19">
            <v>0</v>
          </cell>
          <cell r="I19">
            <v>0</v>
          </cell>
          <cell r="K19">
            <v>0</v>
          </cell>
        </row>
        <row r="20">
          <cell r="B20" t="str">
            <v>X93519</v>
          </cell>
          <cell r="C20">
            <v>93519</v>
          </cell>
          <cell r="D20" t="str">
            <v>Prepaid - Other</v>
          </cell>
          <cell r="E20">
            <v>2995.8</v>
          </cell>
          <cell r="G20">
            <v>0</v>
          </cell>
          <cell r="I20">
            <v>0</v>
          </cell>
          <cell r="K20">
            <v>0</v>
          </cell>
        </row>
        <row r="21">
          <cell r="B21" t="str">
            <v>X93911</v>
          </cell>
          <cell r="C21" t="str">
            <v>93911</v>
          </cell>
          <cell r="D21" t="str">
            <v>VAT - Input Standard</v>
          </cell>
          <cell r="E21">
            <v>0</v>
          </cell>
          <cell r="G21">
            <v>0</v>
          </cell>
          <cell r="I21">
            <v>0</v>
          </cell>
          <cell r="K21">
            <v>0</v>
          </cell>
        </row>
        <row r="22">
          <cell r="B22" t="str">
            <v>X95006</v>
          </cell>
          <cell r="C22" t="str">
            <v>95006</v>
          </cell>
          <cell r="D22" t="str">
            <v>AP Suspense Account</v>
          </cell>
          <cell r="E22">
            <v>0</v>
          </cell>
          <cell r="G22">
            <v>0</v>
          </cell>
          <cell r="I22">
            <v>0</v>
          </cell>
          <cell r="K22">
            <v>0</v>
          </cell>
        </row>
        <row r="23">
          <cell r="B23" t="str">
            <v>X95012</v>
          </cell>
          <cell r="C23">
            <v>95012</v>
          </cell>
          <cell r="D23" t="str">
            <v>Advance Payment by Customer</v>
          </cell>
          <cell r="E23">
            <v>0</v>
          </cell>
          <cell r="G23">
            <v>0</v>
          </cell>
          <cell r="I23">
            <v>0</v>
          </cell>
          <cell r="K23">
            <v>0</v>
          </cell>
        </row>
        <row r="24">
          <cell r="B24" t="str">
            <v>X95021</v>
          </cell>
          <cell r="C24" t="str">
            <v>95021</v>
          </cell>
          <cell r="D24" t="str">
            <v>Creditor - DEV Deposits Water</v>
          </cell>
          <cell r="E24">
            <v>-234250.00999999998</v>
          </cell>
          <cell r="G24">
            <v>0</v>
          </cell>
          <cell r="I24">
            <v>-10338.450000000001</v>
          </cell>
          <cell r="K24">
            <v>0</v>
          </cell>
        </row>
        <row r="25">
          <cell r="B25" t="str">
            <v>X95022</v>
          </cell>
          <cell r="C25" t="str">
            <v>95022</v>
          </cell>
          <cell r="D25" t="str">
            <v>Creditor - DEV Deposits Wastewater</v>
          </cell>
          <cell r="E25">
            <v>0</v>
          </cell>
          <cell r="G25">
            <v>0</v>
          </cell>
          <cell r="I25">
            <v>0</v>
          </cell>
          <cell r="K25">
            <v>0</v>
          </cell>
        </row>
        <row r="26">
          <cell r="B26" t="str">
            <v>X95023</v>
          </cell>
          <cell r="C26" t="str">
            <v>95023</v>
          </cell>
          <cell r="D26" t="str">
            <v>Temporary Deposit Interest</v>
          </cell>
          <cell r="E26">
            <v>5.8207660913467407E-11</v>
          </cell>
          <cell r="G26">
            <v>0</v>
          </cell>
          <cell r="I26">
            <v>0</v>
          </cell>
          <cell r="K26">
            <v>0</v>
          </cell>
        </row>
        <row r="27">
          <cell r="B27" t="str">
            <v>X95041</v>
          </cell>
          <cell r="C27" t="str">
            <v>95041</v>
          </cell>
          <cell r="D27" t="str">
            <v>Creditors - Sundry</v>
          </cell>
          <cell r="E27">
            <v>0</v>
          </cell>
          <cell r="G27">
            <v>0</v>
          </cell>
          <cell r="I27">
            <v>0</v>
          </cell>
          <cell r="K27">
            <v>0</v>
          </cell>
        </row>
        <row r="28">
          <cell r="B28" t="str">
            <v>X95051</v>
          </cell>
          <cell r="C28" t="str">
            <v>95051</v>
          </cell>
          <cell r="D28" t="str">
            <v>Creditor - Goods Received</v>
          </cell>
          <cell r="E28">
            <v>0</v>
          </cell>
          <cell r="G28">
            <v>0</v>
          </cell>
          <cell r="I28">
            <v>0</v>
          </cell>
          <cell r="K28">
            <v>0</v>
          </cell>
        </row>
        <row r="29">
          <cell r="B29" t="str">
            <v>X95208</v>
          </cell>
          <cell r="C29" t="str">
            <v>95208</v>
          </cell>
          <cell r="D29" t="str">
            <v>Creditor - Shetland Is Council</v>
          </cell>
          <cell r="E29">
            <v>0</v>
          </cell>
          <cell r="G29">
            <v>0</v>
          </cell>
          <cell r="I29">
            <v>0</v>
          </cell>
          <cell r="K29">
            <v>0</v>
          </cell>
        </row>
        <row r="30">
          <cell r="B30" t="str">
            <v>X95301</v>
          </cell>
          <cell r="C30" t="str">
            <v>95301</v>
          </cell>
          <cell r="D30" t="str">
            <v>Accruals Purchase Ledger</v>
          </cell>
          <cell r="E30">
            <v>0</v>
          </cell>
          <cell r="G30">
            <v>0</v>
          </cell>
          <cell r="I30">
            <v>0</v>
          </cell>
          <cell r="K30">
            <v>0</v>
          </cell>
        </row>
        <row r="31">
          <cell r="B31" t="str">
            <v>X95302</v>
          </cell>
          <cell r="C31" t="str">
            <v>95302</v>
          </cell>
          <cell r="D31" t="str">
            <v>Accruals Electricity</v>
          </cell>
          <cell r="E31">
            <v>-3237.080000000105</v>
          </cell>
          <cell r="G31">
            <v>0</v>
          </cell>
          <cell r="I31">
            <v>0</v>
          </cell>
          <cell r="K31">
            <v>0</v>
          </cell>
        </row>
        <row r="32">
          <cell r="B32" t="str">
            <v>X95309</v>
          </cell>
          <cell r="C32" t="str">
            <v>95309</v>
          </cell>
          <cell r="D32" t="str">
            <v>Accruals Other</v>
          </cell>
          <cell r="E32">
            <v>-272721.60999999981</v>
          </cell>
          <cell r="G32">
            <v>0</v>
          </cell>
          <cell r="I32">
            <v>0</v>
          </cell>
          <cell r="K32">
            <v>0</v>
          </cell>
        </row>
        <row r="33">
          <cell r="B33" t="str">
            <v>X95310</v>
          </cell>
          <cell r="C33">
            <v>95310</v>
          </cell>
          <cell r="D33" t="str">
            <v>Purchase Order Accurals</v>
          </cell>
          <cell r="E33">
            <v>-219419.81999999998</v>
          </cell>
          <cell r="G33">
            <v>0</v>
          </cell>
          <cell r="I33">
            <v>0</v>
          </cell>
          <cell r="K33">
            <v>0</v>
          </cell>
        </row>
        <row r="34">
          <cell r="B34" t="str">
            <v>X96002</v>
          </cell>
          <cell r="C34" t="str">
            <v>96002</v>
          </cell>
          <cell r="D34" t="str">
            <v>Hydro OneBill</v>
          </cell>
          <cell r="E34">
            <v>-8.1186057876436735E-11</v>
          </cell>
          <cell r="G34">
            <v>0</v>
          </cell>
          <cell r="I34">
            <v>0</v>
          </cell>
          <cell r="K34">
            <v>0</v>
          </cell>
        </row>
        <row r="35">
          <cell r="B35" t="str">
            <v>X96051</v>
          </cell>
          <cell r="C35" t="str">
            <v>96051</v>
          </cell>
          <cell r="D35" t="str">
            <v>Tranman - Fuel</v>
          </cell>
          <cell r="E35">
            <v>0</v>
          </cell>
          <cell r="G35">
            <v>0</v>
          </cell>
          <cell r="I35">
            <v>0</v>
          </cell>
          <cell r="K35">
            <v>0</v>
          </cell>
        </row>
        <row r="36">
          <cell r="B36" t="str">
            <v>X96052</v>
          </cell>
          <cell r="C36" t="str">
            <v>96052</v>
          </cell>
          <cell r="D36" t="str">
            <v>Tranman - Hire</v>
          </cell>
          <cell r="E36">
            <v>0</v>
          </cell>
          <cell r="G36">
            <v>0</v>
          </cell>
          <cell r="I36">
            <v>0</v>
          </cell>
          <cell r="K36">
            <v>0</v>
          </cell>
        </row>
        <row r="37">
          <cell r="B37" t="str">
            <v>X96099</v>
          </cell>
          <cell r="C37" t="str">
            <v>96099</v>
          </cell>
          <cell r="D37" t="str">
            <v>Miscellaneous</v>
          </cell>
          <cell r="E37">
            <v>0</v>
          </cell>
          <cell r="G37">
            <v>0</v>
          </cell>
          <cell r="I37">
            <v>0</v>
          </cell>
          <cell r="K37">
            <v>0</v>
          </cell>
        </row>
        <row r="38">
          <cell r="B38" t="str">
            <v>X97002</v>
          </cell>
          <cell r="C38" t="str">
            <v>97002</v>
          </cell>
          <cell r="D38" t="str">
            <v>Grant Amortisation</v>
          </cell>
          <cell r="E38">
            <v>0</v>
          </cell>
          <cell r="G38">
            <v>0</v>
          </cell>
          <cell r="I38">
            <v>0</v>
          </cell>
          <cell r="K38">
            <v>0</v>
          </cell>
        </row>
        <row r="39">
          <cell r="B39" t="str">
            <v>X98001</v>
          </cell>
          <cell r="C39">
            <v>98001</v>
          </cell>
          <cell r="D39" t="str">
            <v>IC North to East (General)</v>
          </cell>
          <cell r="E39">
            <v>-3.5527136788005009E-15</v>
          </cell>
          <cell r="G39">
            <v>0</v>
          </cell>
          <cell r="I39">
            <v>0</v>
          </cell>
          <cell r="K39">
            <v>0</v>
          </cell>
        </row>
        <row r="40">
          <cell r="B40" t="str">
            <v>X98002</v>
          </cell>
          <cell r="C40">
            <v>98002</v>
          </cell>
          <cell r="D40" t="str">
            <v>IC North to West (General)</v>
          </cell>
          <cell r="E40">
            <v>0</v>
          </cell>
          <cell r="G40">
            <v>0</v>
          </cell>
          <cell r="I40">
            <v>0</v>
          </cell>
          <cell r="K40">
            <v>0</v>
          </cell>
        </row>
        <row r="41">
          <cell r="E41">
            <v>0</v>
          </cell>
          <cell r="G41">
            <v>0</v>
          </cell>
          <cell r="I41">
            <v>0</v>
          </cell>
          <cell r="K4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BRIDE"/>
      <sheetName val="DCS"/>
      <sheetName val="EEC"/>
      <sheetName val="UIS"/>
      <sheetName val="IMP"/>
      <sheetName val="CENTRAL CONT"/>
      <sheetName val="NMC"/>
      <sheetName val="DAN CAM"/>
      <sheetName val="MARTIN"/>
      <sheetName val="SWEENEY"/>
      <sheetName val="TOUGH"/>
      <sheetName val="MCGARVEY"/>
      <sheetName val="GEORGE LESLIE"/>
      <sheetName val="Total Spend Graphs"/>
      <sheetName val="Contractor Graphs"/>
      <sheetName val="CAPEX"/>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D4" t="str">
            <v>Interim</v>
          </cell>
        </row>
        <row r="5">
          <cell r="D5" t="str">
            <v>Final</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s - April"/>
      <sheetName val="MAIN LIST"/>
      <sheetName val="Kit Delivered"/>
      <sheetName val="Completed Logins"/>
      <sheetName val="Mobiles Delivered"/>
      <sheetName val="ITSG Figures"/>
      <sheetName val="Choice"/>
    </sheetNames>
    <sheetDataSet>
      <sheetData sheetId="0" refreshError="1"/>
      <sheetData sheetId="1" refreshError="1"/>
      <sheetData sheetId="2" refreshError="1"/>
      <sheetData sheetId="3" refreshError="1"/>
      <sheetData sheetId="4" refreshError="1"/>
      <sheetData sheetId="5" refreshError="1"/>
      <sheetData sheetId="6" refreshError="1">
        <row r="3">
          <cell r="B3" t="str">
            <v>desktop</v>
          </cell>
          <cell r="F3" t="str">
            <v>3069 - misc hardware</v>
          </cell>
          <cell r="G3" t="str">
            <v>11000 Leadership Board Martin Bradbury</v>
          </cell>
        </row>
        <row r="4">
          <cell r="B4" t="str">
            <v>laptop</v>
          </cell>
          <cell r="F4" t="str">
            <v>4015 - MDACS</v>
          </cell>
          <cell r="G4" t="str">
            <v>12000 Health and Safety Richard Locke</v>
          </cell>
        </row>
        <row r="5">
          <cell r="B5" t="str">
            <v>login</v>
          </cell>
          <cell r="F5" t="str">
            <v>4016 - Software</v>
          </cell>
          <cell r="G5" t="str">
            <v>12100 Health &amp; Safety Delivery Richard Locke</v>
          </cell>
        </row>
        <row r="6">
          <cell r="B6" t="str">
            <v>mobile</v>
          </cell>
          <cell r="F6" t="str">
            <v>4017 - Projects</v>
          </cell>
          <cell r="G6" t="str">
            <v>13000 Organisational Development Steve Harvey</v>
          </cell>
        </row>
        <row r="7">
          <cell r="B7" t="str">
            <v>other</v>
          </cell>
          <cell r="F7" t="str">
            <v>4021 - Telecoms &amp; networks services</v>
          </cell>
          <cell r="G7" t="str">
            <v>14000 Finance Stephen Wilson</v>
          </cell>
        </row>
        <row r="8">
          <cell r="B8" t="str">
            <v>phone</v>
          </cell>
          <cell r="F8" t="str">
            <v>4024 - recharge IT SLA</v>
          </cell>
          <cell r="G8" t="str">
            <v>14100 Scottish Water Stephen Wilson</v>
          </cell>
        </row>
        <row r="9">
          <cell r="B9" t="str">
            <v>software</v>
          </cell>
          <cell r="G9" t="str">
            <v>14200 Thames Water Stephen Wilson</v>
          </cell>
        </row>
        <row r="10">
          <cell r="G10" t="str">
            <v>14250 Stirling Water (2003) Ltd Stephen Wilson</v>
          </cell>
        </row>
        <row r="11">
          <cell r="G11" t="str">
            <v>14300 Gleesons Stephen Wilson</v>
          </cell>
        </row>
        <row r="12">
          <cell r="G12" t="str">
            <v>14400 McAlpines Stephen Wilson</v>
          </cell>
        </row>
        <row r="13">
          <cell r="G13" t="str">
            <v>14500 KBR Stephen Wilson</v>
          </cell>
        </row>
        <row r="14">
          <cell r="G14" t="str">
            <v>14600 United Utilities Stephen Wilson</v>
          </cell>
        </row>
        <row r="15">
          <cell r="G15" t="str">
            <v>14650 UUGM Ltd Stephen Wilson</v>
          </cell>
        </row>
        <row r="16">
          <cell r="G16" t="str">
            <v>14700 Morgan Est Try Stephen Wilson</v>
          </cell>
        </row>
        <row r="17">
          <cell r="G17" t="str">
            <v>14800 Gallifords Stephen Wilson</v>
          </cell>
        </row>
        <row r="18">
          <cell r="G18" t="str">
            <v>14850 Galliford Morgan Est Joint Venture Stephen Wilson</v>
          </cell>
        </row>
        <row r="19">
          <cell r="G19" t="str">
            <v>14910 Q&amp;S III Stephen Wilson</v>
          </cell>
        </row>
        <row r="20">
          <cell r="G20" t="str">
            <v>14920 BD / Revenue Work Stephen Wilson</v>
          </cell>
        </row>
        <row r="21">
          <cell r="G21" t="str">
            <v>14930 Additional Services Stephen Wilson</v>
          </cell>
        </row>
        <row r="22">
          <cell r="G22" t="str">
            <v>14940 ACIP Projects Stephen Wilson</v>
          </cell>
        </row>
        <row r="23">
          <cell r="G23" t="str">
            <v>14950 Managed Projects Stephen Wilson</v>
          </cell>
        </row>
        <row r="24">
          <cell r="G24" t="str">
            <v>14960 SW Projects Stephen Wilson</v>
          </cell>
        </row>
        <row r="25">
          <cell r="G25" t="str">
            <v>15000 IT Ewan Robertson John Morris</v>
          </cell>
        </row>
        <row r="26">
          <cell r="G26" t="str">
            <v>16000 HR Ewan Robertson Gillian McFarlane</v>
          </cell>
        </row>
        <row r="27">
          <cell r="G27" t="str">
            <v>17000 Communication Ewan Robertson Liz Curphey</v>
          </cell>
        </row>
        <row r="28">
          <cell r="G28" t="str">
            <v>18000 Administration Non Location Specific Ewan Robertson Heather Coogan</v>
          </cell>
        </row>
        <row r="29">
          <cell r="G29" t="str">
            <v>18100 Admin - Pentland Gait Ewan Robertson Heather Coogan</v>
          </cell>
        </row>
        <row r="30">
          <cell r="G30" t="str">
            <v>18200 Admin - Vertex House Ewan Robertson Heather Coogan</v>
          </cell>
        </row>
        <row r="31">
          <cell r="G31" t="str">
            <v>18300 Admin - Lomond House Ewan Robertson Heather Coogan</v>
          </cell>
        </row>
        <row r="32">
          <cell r="G32" t="str">
            <v>18400 Admin - Castle House Ewan Robertson Heather Coogan</v>
          </cell>
        </row>
        <row r="33">
          <cell r="G33" t="str">
            <v>18500 Admin - Riverside House Ewan Robertson Heather Coogan</v>
          </cell>
        </row>
        <row r="34">
          <cell r="G34" t="str">
            <v>18600 Admin - Kingshill House Ewan Robertson Heather Coogan</v>
          </cell>
        </row>
        <row r="35">
          <cell r="G35" t="str">
            <v>18700 Admin - Torridon House Ewan Robertson Heather Coogan</v>
          </cell>
        </row>
        <row r="36">
          <cell r="G36" t="str">
            <v>18800 Admin - Thomson Pavilion Ewan Robertson Heather Coogan</v>
          </cell>
        </row>
        <row r="37">
          <cell r="G37" t="str">
            <v>21000 Water Cliff Elliott Martin Beale</v>
          </cell>
        </row>
        <row r="38">
          <cell r="G38" t="str">
            <v>22000 Wastewater Cliff Elliott Steve Greenhalgh</v>
          </cell>
        </row>
        <row r="39">
          <cell r="G39" t="str">
            <v>23000 Networks Cliff Elliott Dave Thomas</v>
          </cell>
        </row>
        <row r="40">
          <cell r="G40" t="str">
            <v>24000 Investment Cliff Elliott Mike Reed</v>
          </cell>
        </row>
        <row r="41">
          <cell r="G41" t="str">
            <v>25000 Q&amp;S III Cliff Elliott</v>
          </cell>
        </row>
        <row r="42">
          <cell r="G42" t="str">
            <v>26000 Planning &amp; Performance Cliff Elliott Matt Williams</v>
          </cell>
        </row>
        <row r="43">
          <cell r="G43" t="str">
            <v>31000 Project Delivery - Area 1 (NW) Tracey Reeds Stuart Davies</v>
          </cell>
        </row>
        <row r="44">
          <cell r="G44" t="str">
            <v>32000 Project Delivery - Area 2 (NE) Tracey Reeds Andy Sharples</v>
          </cell>
        </row>
        <row r="45">
          <cell r="G45" t="str">
            <v>33000 Project Delivery - Area 3 (SW) Tracey Reeds Blair Marriott</v>
          </cell>
        </row>
        <row r="46">
          <cell r="G46" t="str">
            <v>34000 Project Delivery - Area 4 (SE) Tracey Reeds Mike Barcroft</v>
          </cell>
        </row>
        <row r="47">
          <cell r="G47" t="str">
            <v>34500 Project Delivery - Capital Maintenance Tracey Reeds Barry Jensen</v>
          </cell>
        </row>
        <row r="48">
          <cell r="G48" t="str">
            <v>35000 Projects Support Team Tracey Reeds Helen Boardman</v>
          </cell>
        </row>
        <row r="49">
          <cell r="G49" t="str">
            <v>36000 Networks Tracey Reeds Dave Thomas</v>
          </cell>
        </row>
        <row r="50">
          <cell r="G50" t="str">
            <v>37000 Risk &amp; Value Tracey Reeds Helen Boardman</v>
          </cell>
        </row>
        <row r="51">
          <cell r="G51" t="str">
            <v>38000 Ex Site Staff Tracey Reeds</v>
          </cell>
        </row>
        <row r="52">
          <cell r="G52" t="str">
            <v>41000 Design - Area 1 (NW) Nigel Earnshaw Richard Anderson</v>
          </cell>
        </row>
        <row r="53">
          <cell r="G53" t="str">
            <v>42000 Design - Area 2 (NE) Nigel Earnshaw Kieran Morgan</v>
          </cell>
        </row>
        <row r="54">
          <cell r="G54" t="str">
            <v>43000 Design - Area 3 (SW) Nigel Earnshaw John Loughlin</v>
          </cell>
        </row>
        <row r="55">
          <cell r="G55" t="str">
            <v>44000 Design - Area 4 (SE) Nigel Earnshaw John Guilfoyle</v>
          </cell>
        </row>
        <row r="56">
          <cell r="G56" t="str">
            <v>45000 Solutions Development Nigel Earnshaw Gordon Reid</v>
          </cell>
        </row>
        <row r="57">
          <cell r="G57" t="str">
            <v>46000 Networks Nigel Earnshaw Dave Barlow</v>
          </cell>
        </row>
        <row r="58">
          <cell r="G58" t="str">
            <v>47000 Studies Team Nigel Earnshaw</v>
          </cell>
        </row>
        <row r="59">
          <cell r="G59" t="str">
            <v>49100 Halcrow - Regional (NW) Nigel Earnshaw Richard Anderson</v>
          </cell>
        </row>
        <row r="60">
          <cell r="G60" t="str">
            <v>49200 TriAqua - Regional (NE) Nigel Earnshaw Kieran Morgan</v>
          </cell>
        </row>
        <row r="61">
          <cell r="G61" t="str">
            <v>49300 EntecUK - Regional (SW) Nigel Earnshaw John Loughlin</v>
          </cell>
        </row>
        <row r="62">
          <cell r="G62" t="str">
            <v>49400 MWH - Regional (SE) Nigel Earnshaw John Guilfoyle</v>
          </cell>
        </row>
        <row r="63">
          <cell r="G63" t="str">
            <v>49500 mbc - Pan Scotland (NW) Nigel Earnshaw Richard Anderson</v>
          </cell>
        </row>
        <row r="64">
          <cell r="G64" t="str">
            <v>49600 mbc - Pan Scotland (NE) Nigel Earnshaw Kieran Morgan</v>
          </cell>
        </row>
        <row r="65">
          <cell r="G65" t="str">
            <v>49700 mbc - Pan Scotland (SW) Nigel Earnshaw John Loughlin</v>
          </cell>
        </row>
        <row r="66">
          <cell r="G66" t="str">
            <v>49800 mbc - Pan Scotland (SE) Nigel Earnshaw John Guilfoyle</v>
          </cell>
        </row>
        <row r="67">
          <cell r="G67" t="str">
            <v>51000 Commercial - Delivery Nick Sumption Richard Higgs</v>
          </cell>
        </row>
        <row r="68">
          <cell r="G68" t="str">
            <v>52000 Commercial - Performance Nick Sumption Alan Waddell</v>
          </cell>
        </row>
        <row r="69">
          <cell r="G69" t="str">
            <v>53000 Estimating Nick Sumption Iain Rice</v>
          </cell>
        </row>
        <row r="70">
          <cell r="G70" t="str">
            <v>54000 Commercial Infrastructure Nick Sumption Stewart Marshall</v>
          </cell>
        </row>
        <row r="71">
          <cell r="G71" t="str">
            <v>55000 Supply Chain Nick Sumption Steve Williams</v>
          </cell>
        </row>
        <row r="72">
          <cell r="G72" t="str">
            <v>56000 Commercial ACM (NE) Nick Sumption TBC (Temp Alan McKintosh)</v>
          </cell>
        </row>
        <row r="73">
          <cell r="G73" t="str">
            <v>57000 Commercial ACM (NW) Nick Sumption Alan MacKintosh</v>
          </cell>
        </row>
        <row r="74">
          <cell r="G74" t="str">
            <v>58000 Commercial ACM (SE) Nick Sumption Tom Watson</v>
          </cell>
        </row>
        <row r="75">
          <cell r="G75" t="str">
            <v>59000 Commercial ACM (SW) Nick Sumption Iain D Ross</v>
          </cell>
        </row>
        <row r="76">
          <cell r="G76" t="str">
            <v>61000 Operations &amp; Commissioning Jim Conlon Neil Abercrombie</v>
          </cell>
        </row>
        <row r="77">
          <cell r="G77" t="str">
            <v>61001 Operations &amp; Commissioning (NW) Jim Conlon Simon Harrison</v>
          </cell>
        </row>
        <row r="78">
          <cell r="G78" t="str">
            <v>61002 Operations &amp; Commissioning (NE) Jim Conlon Mike Walker</v>
          </cell>
        </row>
        <row r="79">
          <cell r="G79" t="str">
            <v>61003 Operations &amp; Commissioning (SW) Jim Conlon Gareth Davies</v>
          </cell>
        </row>
        <row r="80">
          <cell r="G80" t="str">
            <v>61004 Operations &amp; Commissioning (SE) Jim Conlon Karen Dee</v>
          </cell>
        </row>
        <row r="81">
          <cell r="G81" t="str">
            <v>61005 O&amp;C Infrastructure &amp; Maintenance Jim Conlon Andy Rumsey</v>
          </cell>
        </row>
        <row r="82">
          <cell r="G82" t="str">
            <v>61006 O&amp;C Technical Jim Conlon Jeff Armstrong</v>
          </cell>
        </row>
        <row r="83">
          <cell r="G83" t="str">
            <v>62000 Operations &amp; Commissioning Managed ProjTracey Reeds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List"/>
      <sheetName val="RC Jrnl Rev"/>
      <sheetName val="WO NR JV"/>
      <sheetName val="Sundry NR JV 2"/>
      <sheetName val="Sundry NR JV"/>
      <sheetName val="leakage JV"/>
      <sheetName val="BS Rec"/>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v>38291</v>
          </cell>
          <cell r="C2">
            <v>-41</v>
          </cell>
        </row>
        <row r="3">
          <cell r="B3">
            <v>38321</v>
          </cell>
          <cell r="C3">
            <v>-40</v>
          </cell>
        </row>
        <row r="4">
          <cell r="B4">
            <v>38352</v>
          </cell>
          <cell r="C4">
            <v>-39</v>
          </cell>
        </row>
        <row r="5">
          <cell r="B5">
            <v>38383</v>
          </cell>
          <cell r="C5">
            <v>-38</v>
          </cell>
        </row>
        <row r="6">
          <cell r="B6">
            <v>38411</v>
          </cell>
          <cell r="C6">
            <v>-37</v>
          </cell>
        </row>
        <row r="7">
          <cell r="B7">
            <v>38442</v>
          </cell>
          <cell r="C7">
            <v>-36</v>
          </cell>
        </row>
        <row r="8">
          <cell r="B8">
            <v>38472</v>
          </cell>
          <cell r="C8">
            <v>-35</v>
          </cell>
        </row>
        <row r="9">
          <cell r="B9">
            <v>38503</v>
          </cell>
          <cell r="C9">
            <v>-34</v>
          </cell>
        </row>
        <row r="10">
          <cell r="B10">
            <v>38533</v>
          </cell>
          <cell r="C10">
            <v>-33</v>
          </cell>
        </row>
        <row r="11">
          <cell r="B11">
            <v>38564</v>
          </cell>
          <cell r="C11">
            <v>-32</v>
          </cell>
        </row>
        <row r="12">
          <cell r="B12">
            <v>38595</v>
          </cell>
          <cell r="C12">
            <v>-31</v>
          </cell>
        </row>
        <row r="13">
          <cell r="B13">
            <v>38625</v>
          </cell>
          <cell r="C13">
            <v>-30</v>
          </cell>
        </row>
        <row r="14">
          <cell r="B14">
            <v>38656</v>
          </cell>
          <cell r="C14">
            <v>-29</v>
          </cell>
        </row>
        <row r="15">
          <cell r="B15">
            <v>38686</v>
          </cell>
          <cell r="C15">
            <v>-28</v>
          </cell>
        </row>
        <row r="16">
          <cell r="B16">
            <v>38717</v>
          </cell>
          <cell r="C16">
            <v>-27</v>
          </cell>
        </row>
        <row r="17">
          <cell r="B17">
            <v>38748</v>
          </cell>
          <cell r="C17">
            <v>-26</v>
          </cell>
        </row>
        <row r="18">
          <cell r="B18">
            <v>38776</v>
          </cell>
          <cell r="C18">
            <v>-25</v>
          </cell>
        </row>
        <row r="19">
          <cell r="B19">
            <v>38807</v>
          </cell>
          <cell r="C19">
            <v>-24</v>
          </cell>
        </row>
        <row r="20">
          <cell r="B20">
            <v>38837</v>
          </cell>
          <cell r="C20">
            <v>-23</v>
          </cell>
        </row>
        <row r="21">
          <cell r="B21">
            <v>38868</v>
          </cell>
          <cell r="C21">
            <v>-22</v>
          </cell>
        </row>
        <row r="22">
          <cell r="B22">
            <v>38898</v>
          </cell>
          <cell r="C22">
            <v>-21</v>
          </cell>
        </row>
        <row r="23">
          <cell r="B23">
            <v>38929</v>
          </cell>
          <cell r="C23">
            <v>-20</v>
          </cell>
        </row>
        <row r="24">
          <cell r="B24">
            <v>38960</v>
          </cell>
          <cell r="C24">
            <v>-19</v>
          </cell>
        </row>
        <row r="25">
          <cell r="B25">
            <v>38990</v>
          </cell>
          <cell r="C25">
            <v>-18</v>
          </cell>
        </row>
        <row r="26">
          <cell r="B26">
            <v>39021</v>
          </cell>
          <cell r="C26">
            <v>-17</v>
          </cell>
        </row>
        <row r="27">
          <cell r="B27">
            <v>39051</v>
          </cell>
          <cell r="C27">
            <v>-16</v>
          </cell>
        </row>
        <row r="28">
          <cell r="B28">
            <v>39082</v>
          </cell>
          <cell r="C28">
            <v>-15</v>
          </cell>
        </row>
        <row r="29">
          <cell r="B29">
            <v>39113</v>
          </cell>
          <cell r="C29">
            <v>-14</v>
          </cell>
        </row>
        <row r="30">
          <cell r="B30">
            <v>39141</v>
          </cell>
          <cell r="C30">
            <v>-13</v>
          </cell>
        </row>
        <row r="31">
          <cell r="B31">
            <v>39172</v>
          </cell>
          <cell r="C31">
            <v>-12</v>
          </cell>
        </row>
        <row r="32">
          <cell r="B32">
            <v>39202</v>
          </cell>
          <cell r="C32">
            <v>-11</v>
          </cell>
        </row>
        <row r="33">
          <cell r="B33">
            <v>39233</v>
          </cell>
          <cell r="C33">
            <v>-10</v>
          </cell>
        </row>
        <row r="34">
          <cell r="B34">
            <v>39263</v>
          </cell>
          <cell r="C34">
            <v>-9</v>
          </cell>
        </row>
        <row r="35">
          <cell r="B35">
            <v>39294</v>
          </cell>
          <cell r="C35">
            <v>-8</v>
          </cell>
        </row>
        <row r="36">
          <cell r="B36">
            <v>39325</v>
          </cell>
          <cell r="C36">
            <v>-7</v>
          </cell>
        </row>
        <row r="37">
          <cell r="B37">
            <v>39355</v>
          </cell>
          <cell r="C37">
            <v>-6</v>
          </cell>
        </row>
        <row r="38">
          <cell r="B38">
            <v>39386</v>
          </cell>
          <cell r="C38">
            <v>-5</v>
          </cell>
        </row>
        <row r="39">
          <cell r="B39">
            <v>39416</v>
          </cell>
          <cell r="C39">
            <v>-4</v>
          </cell>
        </row>
        <row r="40">
          <cell r="B40">
            <v>39447</v>
          </cell>
          <cell r="C40">
            <v>-3</v>
          </cell>
        </row>
        <row r="41">
          <cell r="B41">
            <v>39478</v>
          </cell>
          <cell r="C41">
            <v>-2</v>
          </cell>
        </row>
        <row r="42">
          <cell r="B42">
            <v>39507</v>
          </cell>
          <cell r="C42">
            <v>-1</v>
          </cell>
        </row>
        <row r="43">
          <cell r="B43">
            <v>39538</v>
          </cell>
          <cell r="C43">
            <v>0</v>
          </cell>
        </row>
        <row r="44">
          <cell r="B44">
            <v>39568</v>
          </cell>
          <cell r="C44">
            <v>1</v>
          </cell>
        </row>
        <row r="45">
          <cell r="B45">
            <v>39599</v>
          </cell>
          <cell r="C45">
            <v>2</v>
          </cell>
        </row>
        <row r="46">
          <cell r="B46">
            <v>39629</v>
          </cell>
          <cell r="C46">
            <v>3</v>
          </cell>
        </row>
        <row r="47">
          <cell r="B47">
            <v>39660</v>
          </cell>
          <cell r="C47">
            <v>4</v>
          </cell>
        </row>
        <row r="48">
          <cell r="B48">
            <v>39691</v>
          </cell>
          <cell r="C48">
            <v>5</v>
          </cell>
        </row>
        <row r="49">
          <cell r="B49">
            <v>39721</v>
          </cell>
          <cell r="C49">
            <v>6</v>
          </cell>
        </row>
        <row r="50">
          <cell r="B50">
            <v>39752</v>
          </cell>
          <cell r="C50">
            <v>7</v>
          </cell>
        </row>
        <row r="51">
          <cell r="B51">
            <v>39782</v>
          </cell>
          <cell r="C51">
            <v>8</v>
          </cell>
        </row>
        <row r="52">
          <cell r="B52">
            <v>39813</v>
          </cell>
          <cell r="C52">
            <v>9</v>
          </cell>
        </row>
        <row r="53">
          <cell r="B53">
            <v>39844</v>
          </cell>
          <cell r="C53">
            <v>10</v>
          </cell>
        </row>
        <row r="54">
          <cell r="B54">
            <v>39872</v>
          </cell>
          <cell r="C54">
            <v>11</v>
          </cell>
        </row>
        <row r="55">
          <cell r="B55">
            <v>39903</v>
          </cell>
          <cell r="C55">
            <v>12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 Income"/>
      <sheetName val="Workings"/>
      <sheetName val="Workings - Income"/>
      <sheetName val="Audit"/>
      <sheetName val="Profit &amp; Loss"/>
      <sheetName val="Balance Sheet"/>
      <sheetName val="CashFlow"/>
      <sheetName val="Reg Profit &amp; Loss"/>
      <sheetName val="Reg Balance Sheet"/>
      <sheetName val="Reg CashFlow"/>
      <sheetName val="Debt Financing"/>
      <sheetName val="CCA Asset Values"/>
      <sheetName val="Domestic Income"/>
      <sheetName val="Non Dom Income"/>
      <sheetName val="RCV"/>
      <sheetName val="RCV Income Calc"/>
      <sheetName val="Operating costs"/>
      <sheetName val="Fixed Assets"/>
      <sheetName val="FA Depn"/>
      <sheetName val="WIC model checks"/>
      <sheetName val="Key Assumptions"/>
      <sheetName val="Financial Ratios"/>
    </sheetNames>
    <sheetDataSet>
      <sheetData sheetId="0" refreshError="1"/>
      <sheetData sheetId="1" refreshError="1"/>
      <sheetData sheetId="2" refreshError="1">
        <row r="10">
          <cell r="D10">
            <v>0</v>
          </cell>
          <cell r="E10">
            <v>0</v>
          </cell>
          <cell r="F10">
            <v>8.9430672841187692E-2</v>
          </cell>
          <cell r="G10">
            <v>1.9467884912170209E-2</v>
          </cell>
          <cell r="H10">
            <v>2.045785022750949E-2</v>
          </cell>
          <cell r="I10">
            <v>2.00605268507064E-2</v>
          </cell>
          <cell r="J10">
            <v>1.9986137106264686E-2</v>
          </cell>
          <cell r="K10">
            <v>2.0010123498664319E-2</v>
          </cell>
          <cell r="L10">
            <v>1.9947514331649763E-2</v>
          </cell>
          <cell r="M10">
            <v>2.0054543179745823E-2</v>
          </cell>
          <cell r="N10">
            <v>1.9975959237394703E-2</v>
          </cell>
        </row>
        <row r="11">
          <cell r="D11">
            <v>1</v>
          </cell>
          <cell r="E11">
            <v>1</v>
          </cell>
          <cell r="F11">
            <v>1.0894306728411878</v>
          </cell>
          <cell r="G11">
            <v>1.1106395837998482</v>
          </cell>
          <cell r="H11">
            <v>1.1333608820619689</v>
          </cell>
          <cell r="I11">
            <v>1.1560966984681134</v>
          </cell>
          <cell r="J11">
            <v>1.179202605591797</v>
          </cell>
          <cell r="K11">
            <v>1.2027985953596356</v>
          </cell>
          <cell r="L11">
            <v>1.2267914375786604</v>
          </cell>
          <cell r="M11">
            <v>1.2513941794361241</v>
          </cell>
          <cell r="N11">
            <v>1.2763919785544531</v>
          </cell>
        </row>
        <row r="18">
          <cell r="D18">
            <v>0</v>
          </cell>
          <cell r="E18">
            <v>0</v>
          </cell>
          <cell r="F18">
            <v>18232000</v>
          </cell>
          <cell r="G18">
            <v>114723000</v>
          </cell>
          <cell r="H18">
            <v>114768000</v>
          </cell>
          <cell r="I18">
            <v>116318000</v>
          </cell>
          <cell r="J18">
            <v>114723000</v>
          </cell>
          <cell r="K18">
            <v>188937000</v>
          </cell>
          <cell r="L18">
            <v>188892000</v>
          </cell>
          <cell r="M18">
            <v>189712000</v>
          </cell>
          <cell r="N18">
            <v>188937000</v>
          </cell>
        </row>
        <row r="19">
          <cell r="D19">
            <v>0</v>
          </cell>
          <cell r="E19">
            <v>0</v>
          </cell>
          <cell r="F19">
            <v>50130</v>
          </cell>
          <cell r="G19">
            <v>2584420</v>
          </cell>
          <cell r="H19">
            <v>4657630</v>
          </cell>
          <cell r="I19">
            <v>7122790</v>
          </cell>
          <cell r="J19">
            <v>7111340</v>
          </cell>
          <cell r="K19">
            <v>5639560</v>
          </cell>
          <cell r="L19">
            <v>4346100</v>
          </cell>
          <cell r="M19">
            <v>4377020</v>
          </cell>
          <cell r="N19">
            <v>4432670</v>
          </cell>
        </row>
        <row r="20">
          <cell r="D20">
            <v>0</v>
          </cell>
          <cell r="E20">
            <v>0</v>
          </cell>
          <cell r="F20">
            <v>33420</v>
          </cell>
          <cell r="G20">
            <v>32696235</v>
          </cell>
          <cell r="H20">
            <v>19991051</v>
          </cell>
          <cell r="I20">
            <v>13209160</v>
          </cell>
          <cell r="J20">
            <v>14197560</v>
          </cell>
          <cell r="K20">
            <v>12836240</v>
          </cell>
          <cell r="L20">
            <v>13983000</v>
          </cell>
          <cell r="M20">
            <v>7471480</v>
          </cell>
          <cell r="N20">
            <v>10297780</v>
          </cell>
        </row>
        <row r="21">
          <cell r="D21">
            <v>0</v>
          </cell>
          <cell r="E21">
            <v>0</v>
          </cell>
          <cell r="F21">
            <v>217230</v>
          </cell>
          <cell r="G21">
            <v>18584910</v>
          </cell>
          <cell r="H21">
            <v>26903120</v>
          </cell>
          <cell r="I21">
            <v>33836530</v>
          </cell>
          <cell r="J21">
            <v>37709980</v>
          </cell>
          <cell r="K21">
            <v>29571200</v>
          </cell>
          <cell r="L21">
            <v>22223940</v>
          </cell>
          <cell r="M21">
            <v>22409010</v>
          </cell>
          <cell r="N21">
            <v>23537060</v>
          </cell>
        </row>
        <row r="22">
          <cell r="D22">
            <v>0</v>
          </cell>
          <cell r="E22">
            <v>0</v>
          </cell>
          <cell r="F22">
            <v>7834200</v>
          </cell>
          <cell r="G22">
            <v>28917100</v>
          </cell>
          <cell r="H22">
            <v>44725950</v>
          </cell>
          <cell r="I22">
            <v>57597650</v>
          </cell>
          <cell r="J22">
            <v>57796700</v>
          </cell>
          <cell r="K22">
            <v>50479000</v>
          </cell>
          <cell r="L22">
            <v>40916500</v>
          </cell>
          <cell r="M22">
            <v>40023650</v>
          </cell>
          <cell r="N22">
            <v>40199950</v>
          </cell>
        </row>
        <row r="23">
          <cell r="D23">
            <v>0</v>
          </cell>
          <cell r="E23">
            <v>0</v>
          </cell>
          <cell r="F23">
            <v>83550</v>
          </cell>
          <cell r="G23">
            <v>4092220</v>
          </cell>
          <cell r="H23">
            <v>7707820</v>
          </cell>
          <cell r="I23">
            <v>11810670</v>
          </cell>
          <cell r="J23">
            <v>11810670</v>
          </cell>
          <cell r="K23">
            <v>9847820</v>
          </cell>
          <cell r="L23">
            <v>7516720</v>
          </cell>
          <cell r="M23">
            <v>7724420</v>
          </cell>
          <cell r="N23">
            <v>7811170</v>
          </cell>
        </row>
        <row r="24">
          <cell r="D24">
            <v>0</v>
          </cell>
          <cell r="E24">
            <v>0</v>
          </cell>
          <cell r="F24">
            <v>952469.99999999988</v>
          </cell>
          <cell r="G24">
            <v>49460170</v>
          </cell>
          <cell r="H24">
            <v>89873560</v>
          </cell>
          <cell r="I24">
            <v>136665700</v>
          </cell>
          <cell r="J24">
            <v>137074750</v>
          </cell>
          <cell r="K24">
            <v>109773679.99999999</v>
          </cell>
          <cell r="L24">
            <v>81960740</v>
          </cell>
          <cell r="M24">
            <v>83502920</v>
          </cell>
          <cell r="N24">
            <v>84485870</v>
          </cell>
        </row>
        <row r="36">
          <cell r="D36">
            <v>0</v>
          </cell>
          <cell r="E36">
            <v>0</v>
          </cell>
          <cell r="F36">
            <v>16773000</v>
          </cell>
          <cell r="G36">
            <v>103250000</v>
          </cell>
          <cell r="H36">
            <v>100193000</v>
          </cell>
          <cell r="I36">
            <v>98521999.999999985</v>
          </cell>
          <cell r="J36">
            <v>94072000</v>
          </cell>
          <cell r="K36">
            <v>153037000</v>
          </cell>
          <cell r="L36">
            <v>151113000</v>
          </cell>
          <cell r="M36">
            <v>149873000</v>
          </cell>
          <cell r="N36">
            <v>147372000</v>
          </cell>
        </row>
        <row r="37">
          <cell r="D37">
            <v>0</v>
          </cell>
          <cell r="E37">
            <v>0</v>
          </cell>
          <cell r="F37">
            <v>46110</v>
          </cell>
          <cell r="G37">
            <v>2325970</v>
          </cell>
          <cell r="H37">
            <v>4066080</v>
          </cell>
          <cell r="I37">
            <v>6032940</v>
          </cell>
          <cell r="J37">
            <v>5831290</v>
          </cell>
          <cell r="K37">
            <v>4568110</v>
          </cell>
          <cell r="L37">
            <v>3476870</v>
          </cell>
          <cell r="M37">
            <v>3457840</v>
          </cell>
          <cell r="N37">
            <v>3457480</v>
          </cell>
        </row>
        <row r="38">
          <cell r="D38">
            <v>0</v>
          </cell>
          <cell r="E38">
            <v>0</v>
          </cell>
          <cell r="F38">
            <v>30740</v>
          </cell>
          <cell r="G38">
            <v>29427020</v>
          </cell>
          <cell r="H38">
            <v>17651128</v>
          </cell>
          <cell r="I38">
            <v>11187980</v>
          </cell>
          <cell r="J38">
            <v>11642020</v>
          </cell>
          <cell r="K38">
            <v>10397580</v>
          </cell>
          <cell r="L38">
            <v>11186520</v>
          </cell>
          <cell r="M38">
            <v>5902480</v>
          </cell>
          <cell r="N38">
            <v>8032540</v>
          </cell>
        </row>
        <row r="39">
          <cell r="D39">
            <v>0</v>
          </cell>
          <cell r="E39">
            <v>0</v>
          </cell>
          <cell r="F39">
            <v>199810</v>
          </cell>
          <cell r="G39">
            <v>16726340</v>
          </cell>
          <cell r="H39">
            <v>23486150</v>
          </cell>
          <cell r="I39">
            <v>28659570</v>
          </cell>
          <cell r="J39">
            <v>30922400</v>
          </cell>
          <cell r="K39">
            <v>23953150</v>
          </cell>
          <cell r="L39">
            <v>17778940</v>
          </cell>
          <cell r="M39">
            <v>17703040</v>
          </cell>
          <cell r="N39">
            <v>18359110</v>
          </cell>
        </row>
        <row r="40">
          <cell r="D40">
            <v>0</v>
          </cell>
          <cell r="E40">
            <v>0</v>
          </cell>
          <cell r="F40">
            <v>7207400</v>
          </cell>
          <cell r="G40">
            <v>26025450</v>
          </cell>
          <cell r="H40">
            <v>39045500</v>
          </cell>
          <cell r="I40">
            <v>48784950</v>
          </cell>
          <cell r="J40">
            <v>47393700</v>
          </cell>
          <cell r="K40">
            <v>40888700</v>
          </cell>
          <cell r="L40">
            <v>32732650</v>
          </cell>
          <cell r="M40">
            <v>31618850</v>
          </cell>
          <cell r="N40">
            <v>31355400</v>
          </cell>
        </row>
        <row r="41">
          <cell r="D41">
            <v>0</v>
          </cell>
          <cell r="E41">
            <v>0</v>
          </cell>
          <cell r="F41">
            <v>76850</v>
          </cell>
          <cell r="G41">
            <v>3683080</v>
          </cell>
          <cell r="H41">
            <v>6728930</v>
          </cell>
          <cell r="I41">
            <v>10003650</v>
          </cell>
          <cell r="J41">
            <v>9684810</v>
          </cell>
          <cell r="K41">
            <v>7976890</v>
          </cell>
          <cell r="L41">
            <v>6013430</v>
          </cell>
          <cell r="M41">
            <v>6102410</v>
          </cell>
          <cell r="N41">
            <v>6092800</v>
          </cell>
        </row>
        <row r="42">
          <cell r="D42">
            <v>0</v>
          </cell>
          <cell r="E42">
            <v>0</v>
          </cell>
          <cell r="F42">
            <v>876089.99999999988</v>
          </cell>
          <cell r="G42">
            <v>44514140</v>
          </cell>
          <cell r="H42">
            <v>78459380</v>
          </cell>
          <cell r="I42">
            <v>115754909.99999999</v>
          </cell>
          <cell r="J42">
            <v>112401279.99999999</v>
          </cell>
          <cell r="K42">
            <v>88917570</v>
          </cell>
          <cell r="L42">
            <v>65568590</v>
          </cell>
          <cell r="M42">
            <v>65967379.999999985</v>
          </cell>
          <cell r="N42">
            <v>65899170</v>
          </cell>
        </row>
        <row r="46">
          <cell r="D46">
            <v>0</v>
          </cell>
          <cell r="E46">
            <v>0</v>
          </cell>
          <cell r="F46">
            <v>18273020.675565243</v>
          </cell>
          <cell r="G46">
            <v>114673537.02733432</v>
          </cell>
          <cell r="H46">
            <v>113554826.85643485</v>
          </cell>
          <cell r="I46">
            <v>113900958.92647545</v>
          </cell>
          <cell r="J46">
            <v>110929947.51323153</v>
          </cell>
          <cell r="K46">
            <v>184072688.63805255</v>
          </cell>
          <cell r="L46">
            <v>185384134.50682411</v>
          </cell>
          <cell r="M46">
            <v>187550199.85463023</v>
          </cell>
          <cell r="N46">
            <v>188104438.66352686</v>
          </cell>
        </row>
        <row r="47">
          <cell r="D47">
            <v>0</v>
          </cell>
          <cell r="E47">
            <v>0</v>
          </cell>
          <cell r="F47">
            <v>50233.648324707166</v>
          </cell>
          <cell r="G47">
            <v>2583314.3527309326</v>
          </cell>
          <cell r="H47">
            <v>4608336.0153345307</v>
          </cell>
          <cell r="I47">
            <v>6974662.01605622</v>
          </cell>
          <cell r="J47">
            <v>6876272.3619613899</v>
          </cell>
          <cell r="K47">
            <v>5494516.2914483054</v>
          </cell>
          <cell r="L47">
            <v>4265394.3455741173</v>
          </cell>
          <cell r="M47">
            <v>4327120.8494214071</v>
          </cell>
          <cell r="N47">
            <v>4413099.7380124507</v>
          </cell>
        </row>
        <row r="48">
          <cell r="D48">
            <v>0</v>
          </cell>
          <cell r="E48">
            <v>0</v>
          </cell>
          <cell r="F48">
            <v>33489.098883138111</v>
          </cell>
          <cell r="G48">
            <v>32682813.245269809</v>
          </cell>
          <cell r="H48">
            <v>20005097.999468718</v>
          </cell>
          <cell r="I48">
            <v>12934386.740527283</v>
          </cell>
          <cell r="J48">
            <v>13728300.318351813</v>
          </cell>
          <cell r="K48">
            <v>12506194.61913944</v>
          </cell>
          <cell r="L48">
            <v>13723526.952302435</v>
          </cell>
          <cell r="M48">
            <v>7386329.116238134</v>
          </cell>
          <cell r="N48">
            <v>10252669.623417787</v>
          </cell>
        </row>
        <row r="49">
          <cell r="D49">
            <v>0</v>
          </cell>
          <cell r="E49">
            <v>0</v>
          </cell>
          <cell r="F49">
            <v>217679.14274039774</v>
          </cell>
          <cell r="G49">
            <v>18576935.296094753</v>
          </cell>
          <cell r="H49">
            <v>26618283.680239711</v>
          </cell>
          <cell r="I49">
            <v>33133234.256515786</v>
          </cell>
          <cell r="J49">
            <v>36463774.651151784</v>
          </cell>
          <cell r="K49">
            <v>28810815.174438655</v>
          </cell>
          <cell r="L49">
            <v>21811051.361224748</v>
          </cell>
          <cell r="M49">
            <v>22153481.21432488</v>
          </cell>
          <cell r="N49">
            <v>23433420.737398844</v>
          </cell>
        </row>
        <row r="50">
          <cell r="D50">
            <v>0</v>
          </cell>
          <cell r="E50">
            <v>0</v>
          </cell>
          <cell r="F50">
            <v>7851962.6314355768</v>
          </cell>
          <cell r="G50">
            <v>28904894.956203759</v>
          </cell>
          <cell r="H50">
            <v>44252642.320550606</v>
          </cell>
          <cell r="I50">
            <v>56400119.629931986</v>
          </cell>
          <cell r="J50">
            <v>55886774.528635949</v>
          </cell>
          <cell r="K50">
            <v>49180870.926081531</v>
          </cell>
          <cell r="L50">
            <v>40156134.749259137</v>
          </cell>
          <cell r="M50">
            <v>39567644.85046389</v>
          </cell>
          <cell r="N50">
            <v>40021781.0443663</v>
          </cell>
        </row>
        <row r="51">
          <cell r="D51">
            <v>0</v>
          </cell>
          <cell r="E51">
            <v>0</v>
          </cell>
          <cell r="F51">
            <v>83722.747207845285</v>
          </cell>
          <cell r="G51">
            <v>4090574.4383015446</v>
          </cell>
          <cell r="H51">
            <v>7626306.0401332444</v>
          </cell>
          <cell r="I51">
            <v>11565186.737630542</v>
          </cell>
          <cell r="J51">
            <v>11420353.186661491</v>
          </cell>
          <cell r="K51">
            <v>9594592.0873383246</v>
          </cell>
          <cell r="L51">
            <v>7377224.4344786434</v>
          </cell>
          <cell r="M51">
            <v>7636520.3545327978</v>
          </cell>
          <cell r="N51">
            <v>7776801.0469365716</v>
          </cell>
        </row>
        <row r="52">
          <cell r="D52">
            <v>0</v>
          </cell>
          <cell r="E52">
            <v>0</v>
          </cell>
          <cell r="F52">
            <v>954439.31816943607</v>
          </cell>
          <cell r="G52">
            <v>49439165.92280817</v>
          </cell>
          <cell r="H52">
            <v>88922792.122835204</v>
          </cell>
          <cell r="I52">
            <v>133823869.28247358</v>
          </cell>
          <cell r="J52">
            <v>132543882.24785313</v>
          </cell>
          <cell r="K52">
            <v>106949928.29879208</v>
          </cell>
          <cell r="L52">
            <v>80438984.786105782</v>
          </cell>
          <cell r="M52">
            <v>82551195.364650965</v>
          </cell>
          <cell r="N52">
            <v>84113171.981396258</v>
          </cell>
        </row>
        <row r="55">
          <cell r="D55">
            <v>0</v>
          </cell>
          <cell r="E55">
            <v>0</v>
          </cell>
          <cell r="F55">
            <v>27464547.262326345</v>
          </cell>
          <cell r="G55">
            <v>250951235.23874328</v>
          </cell>
          <cell r="H55">
            <v>305588285.03499687</v>
          </cell>
          <cell r="I55">
            <v>368732417.58961087</v>
          </cell>
          <cell r="J55">
            <v>367849304.80784708</v>
          </cell>
          <cell r="K55">
            <v>396609606.03529084</v>
          </cell>
          <cell r="L55">
            <v>353156451.13576901</v>
          </cell>
          <cell r="M55">
            <v>351172491.60426235</v>
          </cell>
          <cell r="N55">
            <v>358115382.83505505</v>
          </cell>
        </row>
        <row r="58">
          <cell r="D58">
            <v>72454889</v>
          </cell>
          <cell r="E58">
            <v>81336731.975162253</v>
          </cell>
          <cell r="F58">
            <v>93883593.686578482</v>
          </cell>
          <cell r="G58">
            <v>18103271.12788314</v>
          </cell>
          <cell r="H58">
            <v>0</v>
          </cell>
          <cell r="I58">
            <v>0</v>
          </cell>
          <cell r="J58">
            <v>0</v>
          </cell>
          <cell r="K58">
            <v>0</v>
          </cell>
          <cell r="L58">
            <v>0</v>
          </cell>
          <cell r="M58">
            <v>0</v>
          </cell>
          <cell r="N58">
            <v>0</v>
          </cell>
        </row>
        <row r="59">
          <cell r="D59">
            <v>2152458</v>
          </cell>
          <cell r="E59">
            <v>5071559.1942310464</v>
          </cell>
          <cell r="F59">
            <v>9736091.6950291749</v>
          </cell>
          <cell r="G59">
            <v>3832774.0980997202</v>
          </cell>
          <cell r="H59">
            <v>0</v>
          </cell>
          <cell r="I59">
            <v>0</v>
          </cell>
          <cell r="J59">
            <v>0</v>
          </cell>
          <cell r="K59">
            <v>0</v>
          </cell>
          <cell r="L59">
            <v>0</v>
          </cell>
          <cell r="M59">
            <v>0</v>
          </cell>
          <cell r="N59">
            <v>0</v>
          </cell>
        </row>
        <row r="60">
          <cell r="D60">
            <v>25066661</v>
          </cell>
          <cell r="E60">
            <v>11436305.897316616</v>
          </cell>
          <cell r="F60">
            <v>10207478.449087568</v>
          </cell>
          <cell r="G60">
            <v>1093089.1695209772</v>
          </cell>
          <cell r="H60">
            <v>0</v>
          </cell>
          <cell r="I60">
            <v>0</v>
          </cell>
          <cell r="J60">
            <v>0</v>
          </cell>
          <cell r="K60">
            <v>0</v>
          </cell>
          <cell r="L60">
            <v>0</v>
          </cell>
          <cell r="M60">
            <v>0</v>
          </cell>
          <cell r="N60">
            <v>0</v>
          </cell>
        </row>
        <row r="61">
          <cell r="D61">
            <v>5617496</v>
          </cell>
          <cell r="E61">
            <v>14475834.757219056</v>
          </cell>
          <cell r="F61">
            <v>23575622.460312657</v>
          </cell>
          <cell r="G61">
            <v>7710037.9521922758</v>
          </cell>
          <cell r="H61">
            <v>0</v>
          </cell>
          <cell r="I61">
            <v>0</v>
          </cell>
          <cell r="J61">
            <v>0</v>
          </cell>
          <cell r="K61">
            <v>0</v>
          </cell>
          <cell r="L61">
            <v>0</v>
          </cell>
          <cell r="M61">
            <v>0</v>
          </cell>
          <cell r="N61">
            <v>0</v>
          </cell>
        </row>
        <row r="62">
          <cell r="D62">
            <v>33796784</v>
          </cell>
          <cell r="E62">
            <v>22659986.889473557</v>
          </cell>
          <cell r="F62">
            <v>31081623.83385437</v>
          </cell>
          <cell r="G62">
            <v>11486489.559569439</v>
          </cell>
          <cell r="H62">
            <v>0</v>
          </cell>
          <cell r="I62">
            <v>0</v>
          </cell>
          <cell r="J62">
            <v>0</v>
          </cell>
          <cell r="K62">
            <v>0</v>
          </cell>
          <cell r="L62">
            <v>0</v>
          </cell>
          <cell r="M62">
            <v>0</v>
          </cell>
          <cell r="N62">
            <v>0</v>
          </cell>
        </row>
        <row r="63">
          <cell r="D63">
            <v>8522944</v>
          </cell>
          <cell r="E63">
            <v>9349425.6909096632</v>
          </cell>
          <cell r="F63">
            <v>15112682.596821655</v>
          </cell>
          <cell r="G63">
            <v>3466018.537568639</v>
          </cell>
          <cell r="H63">
            <v>0</v>
          </cell>
          <cell r="I63">
            <v>0</v>
          </cell>
          <cell r="J63">
            <v>0</v>
          </cell>
          <cell r="K63">
            <v>0</v>
          </cell>
          <cell r="L63">
            <v>0</v>
          </cell>
          <cell r="M63">
            <v>0</v>
          </cell>
          <cell r="N63">
            <v>0</v>
          </cell>
        </row>
        <row r="64">
          <cell r="D64">
            <v>65598837</v>
          </cell>
          <cell r="E64">
            <v>73802976.29147695</v>
          </cell>
          <cell r="F64">
            <v>119848346.69016208</v>
          </cell>
          <cell r="G64">
            <v>46584716.706959397</v>
          </cell>
          <cell r="H64">
            <v>0</v>
          </cell>
          <cell r="I64">
            <v>0</v>
          </cell>
          <cell r="J64">
            <v>0</v>
          </cell>
          <cell r="K64">
            <v>0</v>
          </cell>
          <cell r="L64">
            <v>0</v>
          </cell>
          <cell r="M64">
            <v>0</v>
          </cell>
          <cell r="N64">
            <v>0</v>
          </cell>
        </row>
        <row r="66">
          <cell r="D66">
            <v>213210069</v>
          </cell>
          <cell r="E66">
            <v>218132820.69578916</v>
          </cell>
          <cell r="F66">
            <v>303445439.41184598</v>
          </cell>
          <cell r="G66">
            <v>92276397.151793584</v>
          </cell>
          <cell r="H66">
            <v>0</v>
          </cell>
          <cell r="I66">
            <v>0</v>
          </cell>
          <cell r="J66">
            <v>0</v>
          </cell>
          <cell r="K66">
            <v>0</v>
          </cell>
          <cell r="L66">
            <v>0</v>
          </cell>
          <cell r="M66">
            <v>0</v>
          </cell>
          <cell r="N66">
            <v>0</v>
          </cell>
        </row>
        <row r="68">
          <cell r="D68">
            <v>213210069</v>
          </cell>
          <cell r="E68">
            <v>218132820.69578916</v>
          </cell>
          <cell r="F68">
            <v>330909986.67417234</v>
          </cell>
          <cell r="G68">
            <v>343227632.39053684</v>
          </cell>
          <cell r="H68">
            <v>305588285.03499687</v>
          </cell>
          <cell r="I68">
            <v>368732417.58961087</v>
          </cell>
          <cell r="J68">
            <v>367849304.80784708</v>
          </cell>
          <cell r="K68">
            <v>396609606.03529084</v>
          </cell>
          <cell r="L68">
            <v>353156451.13576901</v>
          </cell>
          <cell r="M68">
            <v>351172491.60426235</v>
          </cell>
          <cell r="N68">
            <v>358115382.83505505</v>
          </cell>
        </row>
        <row r="72">
          <cell r="D72">
            <v>0</v>
          </cell>
          <cell r="E72">
            <v>0</v>
          </cell>
          <cell r="F72">
            <v>2140000</v>
          </cell>
          <cell r="G72">
            <v>109689740</v>
          </cell>
          <cell r="H72">
            <v>111789740</v>
          </cell>
          <cell r="I72">
            <v>114419740</v>
          </cell>
          <cell r="J72">
            <v>116076700</v>
          </cell>
          <cell r="K72">
            <v>160380200</v>
          </cell>
          <cell r="L72">
            <v>160380200</v>
          </cell>
          <cell r="M72">
            <v>161695200</v>
          </cell>
          <cell r="N72">
            <v>160425200</v>
          </cell>
        </row>
        <row r="73">
          <cell r="D73">
            <v>0</v>
          </cell>
          <cell r="E73">
            <v>0</v>
          </cell>
          <cell r="F73">
            <v>60000</v>
          </cell>
          <cell r="G73">
            <v>3012450</v>
          </cell>
          <cell r="H73">
            <v>2916300</v>
          </cell>
          <cell r="I73">
            <v>2919750</v>
          </cell>
          <cell r="J73">
            <v>3019840</v>
          </cell>
          <cell r="K73">
            <v>4102790</v>
          </cell>
          <cell r="L73">
            <v>4207990</v>
          </cell>
          <cell r="M73">
            <v>4114290</v>
          </cell>
          <cell r="N73">
            <v>4117890</v>
          </cell>
        </row>
        <row r="74">
          <cell r="D74">
            <v>0</v>
          </cell>
          <cell r="E74">
            <v>0</v>
          </cell>
          <cell r="F74">
            <v>40000</v>
          </cell>
          <cell r="G74">
            <v>17772140</v>
          </cell>
          <cell r="H74">
            <v>11801640</v>
          </cell>
          <cell r="I74">
            <v>10753240</v>
          </cell>
          <cell r="J74">
            <v>11816000</v>
          </cell>
          <cell r="K74">
            <v>11889800</v>
          </cell>
          <cell r="L74">
            <v>13969000</v>
          </cell>
          <cell r="M74">
            <v>7374400</v>
          </cell>
          <cell r="N74">
            <v>10166000</v>
          </cell>
        </row>
        <row r="75">
          <cell r="D75">
            <v>0</v>
          </cell>
          <cell r="E75">
            <v>0</v>
          </cell>
          <cell r="F75">
            <v>260000</v>
          </cell>
          <cell r="G75">
            <v>22365660</v>
          </cell>
          <cell r="H75">
            <v>21283310</v>
          </cell>
          <cell r="I75">
            <v>17549310</v>
          </cell>
          <cell r="J75">
            <v>21906100</v>
          </cell>
          <cell r="K75">
            <v>23497650</v>
          </cell>
          <cell r="L75">
            <v>22211250</v>
          </cell>
          <cell r="M75">
            <v>21856300</v>
          </cell>
          <cell r="N75">
            <v>22758800</v>
          </cell>
        </row>
        <row r="76">
          <cell r="D76">
            <v>0</v>
          </cell>
          <cell r="E76">
            <v>0</v>
          </cell>
          <cell r="F76">
            <v>8800000</v>
          </cell>
          <cell r="G76">
            <v>44091600</v>
          </cell>
          <cell r="H76">
            <v>46961050</v>
          </cell>
          <cell r="I76">
            <v>43158350</v>
          </cell>
          <cell r="J76">
            <v>45831400</v>
          </cell>
          <cell r="K76">
            <v>69403250</v>
          </cell>
          <cell r="L76">
            <v>68548150</v>
          </cell>
          <cell r="M76">
            <v>67441500</v>
          </cell>
          <cell r="N76">
            <v>66999800</v>
          </cell>
        </row>
        <row r="77">
          <cell r="D77">
            <v>0</v>
          </cell>
          <cell r="E77">
            <v>0</v>
          </cell>
          <cell r="F77">
            <v>100000</v>
          </cell>
          <cell r="G77">
            <v>8243000</v>
          </cell>
          <cell r="H77">
            <v>8243000</v>
          </cell>
          <cell r="I77">
            <v>8243000</v>
          </cell>
          <cell r="J77">
            <v>8559000</v>
          </cell>
          <cell r="K77">
            <v>11724900</v>
          </cell>
          <cell r="L77">
            <v>11724900</v>
          </cell>
          <cell r="M77">
            <v>11724900</v>
          </cell>
          <cell r="N77">
            <v>11724900</v>
          </cell>
        </row>
        <row r="78">
          <cell r="D78">
            <v>0</v>
          </cell>
          <cell r="E78">
            <v>0</v>
          </cell>
          <cell r="F78">
            <v>1100000</v>
          </cell>
          <cell r="G78">
            <v>54846910</v>
          </cell>
          <cell r="H78">
            <v>54042460</v>
          </cell>
          <cell r="I78">
            <v>54062110</v>
          </cell>
          <cell r="J78">
            <v>56385960</v>
          </cell>
          <cell r="K78">
            <v>74468910</v>
          </cell>
          <cell r="L78">
            <v>73230510</v>
          </cell>
          <cell r="M78">
            <v>72404910</v>
          </cell>
          <cell r="N78">
            <v>72398910</v>
          </cell>
        </row>
        <row r="90">
          <cell r="D90">
            <v>0</v>
          </cell>
          <cell r="E90">
            <v>0</v>
          </cell>
          <cell r="F90">
            <v>1968799.9999999998</v>
          </cell>
          <cell r="G90">
            <v>98720120</v>
          </cell>
          <cell r="H90">
            <v>97589240</v>
          </cell>
          <cell r="I90">
            <v>96913620</v>
          </cell>
          <cell r="J90">
            <v>95182240</v>
          </cell>
          <cell r="K90">
            <v>129906460</v>
          </cell>
          <cell r="L90">
            <v>128303420</v>
          </cell>
          <cell r="M90">
            <v>127739380</v>
          </cell>
          <cell r="N90">
            <v>125131340</v>
          </cell>
        </row>
        <row r="91">
          <cell r="D91">
            <v>0</v>
          </cell>
          <cell r="E91">
            <v>0</v>
          </cell>
          <cell r="F91">
            <v>55200</v>
          </cell>
          <cell r="G91">
            <v>2711210</v>
          </cell>
          <cell r="H91">
            <v>2545890</v>
          </cell>
          <cell r="I91">
            <v>2473000</v>
          </cell>
          <cell r="J91">
            <v>2476280</v>
          </cell>
          <cell r="K91">
            <v>3323300</v>
          </cell>
          <cell r="L91">
            <v>3366400</v>
          </cell>
          <cell r="M91">
            <v>3250280</v>
          </cell>
          <cell r="N91">
            <v>3211910</v>
          </cell>
        </row>
        <row r="92">
          <cell r="D92">
            <v>0</v>
          </cell>
          <cell r="E92">
            <v>0</v>
          </cell>
          <cell r="F92">
            <v>36800</v>
          </cell>
          <cell r="G92">
            <v>15995320</v>
          </cell>
          <cell r="H92">
            <v>10302640</v>
          </cell>
          <cell r="I92">
            <v>9107820</v>
          </cell>
          <cell r="J92">
            <v>9689140</v>
          </cell>
          <cell r="K92">
            <v>9630960</v>
          </cell>
          <cell r="L92">
            <v>11175320</v>
          </cell>
          <cell r="M92">
            <v>5825780</v>
          </cell>
          <cell r="N92">
            <v>7929740</v>
          </cell>
        </row>
        <row r="93">
          <cell r="D93">
            <v>0</v>
          </cell>
          <cell r="E93">
            <v>0</v>
          </cell>
          <cell r="F93">
            <v>239200</v>
          </cell>
          <cell r="G93">
            <v>20128980</v>
          </cell>
          <cell r="H93">
            <v>18579960</v>
          </cell>
          <cell r="I93">
            <v>14864330</v>
          </cell>
          <cell r="J93">
            <v>17963210</v>
          </cell>
          <cell r="K93">
            <v>19033440</v>
          </cell>
          <cell r="L93">
            <v>17768830</v>
          </cell>
          <cell r="M93">
            <v>17266320</v>
          </cell>
          <cell r="N93">
            <v>17751960</v>
          </cell>
        </row>
        <row r="94">
          <cell r="D94">
            <v>0</v>
          </cell>
          <cell r="E94">
            <v>0</v>
          </cell>
          <cell r="F94">
            <v>8096000</v>
          </cell>
          <cell r="G94">
            <v>39682350</v>
          </cell>
          <cell r="H94">
            <v>40996600</v>
          </cell>
          <cell r="I94">
            <v>36555200</v>
          </cell>
          <cell r="J94">
            <v>37581650</v>
          </cell>
          <cell r="K94">
            <v>56216700</v>
          </cell>
          <cell r="L94">
            <v>54838350</v>
          </cell>
          <cell r="M94">
            <v>53278750.000000007</v>
          </cell>
          <cell r="N94">
            <v>52259600</v>
          </cell>
        </row>
        <row r="95">
          <cell r="D95">
            <v>0</v>
          </cell>
          <cell r="E95">
            <v>0</v>
          </cell>
          <cell r="F95">
            <v>92000</v>
          </cell>
          <cell r="G95">
            <v>7418750</v>
          </cell>
          <cell r="H95">
            <v>7196100</v>
          </cell>
          <cell r="I95">
            <v>6981800</v>
          </cell>
          <cell r="J95">
            <v>7018350</v>
          </cell>
          <cell r="K95">
            <v>9497100</v>
          </cell>
          <cell r="L95">
            <v>9380000</v>
          </cell>
          <cell r="M95">
            <v>9262700</v>
          </cell>
          <cell r="N95">
            <v>9145400</v>
          </cell>
        </row>
        <row r="96">
          <cell r="D96">
            <v>0</v>
          </cell>
          <cell r="E96">
            <v>0</v>
          </cell>
          <cell r="F96">
            <v>1012000.0000000001</v>
          </cell>
          <cell r="G96">
            <v>49362270</v>
          </cell>
          <cell r="H96">
            <v>47178570</v>
          </cell>
          <cell r="I96">
            <v>45790230</v>
          </cell>
          <cell r="J96">
            <v>46236630</v>
          </cell>
          <cell r="K96">
            <v>60320040</v>
          </cell>
          <cell r="L96">
            <v>58584679.999999993</v>
          </cell>
          <cell r="M96">
            <v>57199790</v>
          </cell>
          <cell r="N96">
            <v>56470549.999999993</v>
          </cell>
        </row>
        <row r="99">
          <cell r="D99">
            <v>0</v>
          </cell>
          <cell r="E99">
            <v>0</v>
          </cell>
          <cell r="F99">
            <v>2144871.1086897301</v>
          </cell>
          <cell r="G99">
            <v>109642472.98947106</v>
          </cell>
          <cell r="H99">
            <v>110603827.12615718</v>
          </cell>
          <cell r="I99">
            <v>112041516.11859332</v>
          </cell>
          <cell r="J99">
            <v>112239145.41406377</v>
          </cell>
          <cell r="K99">
            <v>156251307.61614269</v>
          </cell>
          <cell r="L99">
            <v>157401537.06805864</v>
          </cell>
          <cell r="M99">
            <v>159852316.61677924</v>
          </cell>
          <cell r="N99">
            <v>159716638.64176998</v>
          </cell>
        </row>
        <row r="100">
          <cell r="D100">
            <v>0</v>
          </cell>
          <cell r="E100">
            <v>0</v>
          </cell>
          <cell r="F100">
            <v>60136.573140833563</v>
          </cell>
          <cell r="G100">
            <v>3011177.1459939862</v>
          </cell>
          <cell r="H100">
            <v>2885412.1360327462</v>
          </cell>
          <cell r="I100">
            <v>2859027.1353116445</v>
          </cell>
          <cell r="J100">
            <v>2920035.8281748551</v>
          </cell>
          <cell r="K100">
            <v>3997260.5719586769</v>
          </cell>
          <cell r="L100">
            <v>4129870.6954648024</v>
          </cell>
          <cell r="M100">
            <v>4067381.4735376453</v>
          </cell>
          <cell r="N100">
            <v>4099656.1598388334</v>
          </cell>
        </row>
        <row r="101">
          <cell r="D101">
            <v>0</v>
          </cell>
          <cell r="E101">
            <v>0</v>
          </cell>
          <cell r="F101">
            <v>40091.048760555714</v>
          </cell>
          <cell r="G101">
            <v>17765035.547545388</v>
          </cell>
          <cell r="H101">
            <v>11676609.157966923</v>
          </cell>
          <cell r="I101">
            <v>10529520.632241853</v>
          </cell>
          <cell r="J101">
            <v>11425459.133943705</v>
          </cell>
          <cell r="K101">
            <v>11584105.159964837</v>
          </cell>
          <cell r="L101">
            <v>13709786.888201555</v>
          </cell>
          <cell r="M101">
            <v>7290347.1826753831</v>
          </cell>
          <cell r="N101">
            <v>10121456.528022388</v>
          </cell>
        </row>
        <row r="102">
          <cell r="D102">
            <v>0</v>
          </cell>
          <cell r="E102">
            <v>0</v>
          </cell>
          <cell r="F102">
            <v>260591.81694361212</v>
          </cell>
          <cell r="G102">
            <v>22356041.969515469</v>
          </cell>
          <cell r="H102">
            <v>21057799.854276102</v>
          </cell>
          <cell r="I102">
            <v>17184602.837940533</v>
          </cell>
          <cell r="J102">
            <v>21182264.036792625</v>
          </cell>
          <cell r="K102">
            <v>22893394.896861903</v>
          </cell>
          <cell r="L102">
            <v>21798648.499790829</v>
          </cell>
          <cell r="M102">
            <v>21606972.348281536</v>
          </cell>
          <cell r="N102">
            <v>22658459.347619507</v>
          </cell>
        </row>
        <row r="103">
          <cell r="D103">
            <v>0</v>
          </cell>
          <cell r="E103">
            <v>0</v>
          </cell>
          <cell r="F103">
            <v>8820030.7273222562</v>
          </cell>
          <cell r="G103">
            <v>44072788.688199908</v>
          </cell>
          <cell r="H103">
            <v>46463942.737541713</v>
          </cell>
          <cell r="I103">
            <v>42261346.031841576</v>
          </cell>
          <cell r="J103">
            <v>44316379.602438956</v>
          </cell>
          <cell r="K103">
            <v>67617367.79575403</v>
          </cell>
          <cell r="L103">
            <v>67275218.230941728</v>
          </cell>
          <cell r="M103">
            <v>66672717.637632407</v>
          </cell>
          <cell r="N103">
            <v>66703734.242464297</v>
          </cell>
        </row>
        <row r="104">
          <cell r="D104">
            <v>0</v>
          </cell>
          <cell r="E104">
            <v>0</v>
          </cell>
          <cell r="F104">
            <v>100227.62190138927</v>
          </cell>
          <cell r="G104">
            <v>8239557.4123151237</v>
          </cell>
          <cell r="H104">
            <v>8155778.2434061347</v>
          </cell>
          <cell r="I104">
            <v>8071635.9293646738</v>
          </cell>
          <cell r="J104">
            <v>8276056.6069551883</v>
          </cell>
          <cell r="K104">
            <v>11423098.539989995</v>
          </cell>
          <cell r="L104">
            <v>11507303.684487835</v>
          </cell>
          <cell r="M104">
            <v>11591288.865862986</v>
          </cell>
          <cell r="N104">
            <v>11673115.200671894</v>
          </cell>
        </row>
        <row r="105">
          <cell r="D105">
            <v>0</v>
          </cell>
          <cell r="E105">
            <v>0</v>
          </cell>
          <cell r="F105">
            <v>1102503.8409152823</v>
          </cell>
          <cell r="G105">
            <v>54823691.008215733</v>
          </cell>
          <cell r="H105">
            <v>53470345.709622346</v>
          </cell>
          <cell r="I105">
            <v>52937933.725095555</v>
          </cell>
          <cell r="J105">
            <v>54522354.569783852</v>
          </cell>
          <cell r="K105">
            <v>72552859.384037033</v>
          </cell>
          <cell r="L105">
            <v>71871183.79728578</v>
          </cell>
          <cell r="M105">
            <v>71579484.270968616</v>
          </cell>
          <cell r="N105">
            <v>72078557.044558167</v>
          </cell>
        </row>
        <row r="107">
          <cell r="D107">
            <v>0</v>
          </cell>
          <cell r="E107">
            <v>0</v>
          </cell>
          <cell r="F107">
            <v>12528452.737673659</v>
          </cell>
          <cell r="G107">
            <v>259910764.76125666</v>
          </cell>
          <cell r="H107">
            <v>254313714.96500316</v>
          </cell>
          <cell r="I107">
            <v>245885582.41038918</v>
          </cell>
          <cell r="J107">
            <v>254881695.19215298</v>
          </cell>
          <cell r="K107">
            <v>346319393.96470916</v>
          </cell>
          <cell r="L107">
            <v>347693548.86423117</v>
          </cell>
          <cell r="M107">
            <v>342660508.39573783</v>
          </cell>
          <cell r="N107">
            <v>347051617.16494507</v>
          </cell>
        </row>
        <row r="110">
          <cell r="D110">
            <v>72454889</v>
          </cell>
          <cell r="E110">
            <v>93150586.0948226</v>
          </cell>
          <cell r="F110">
            <v>57996483.912662774</v>
          </cell>
          <cell r="G110">
            <v>10988954.386266278</v>
          </cell>
          <cell r="H110">
            <v>0</v>
          </cell>
          <cell r="I110">
            <v>0</v>
          </cell>
          <cell r="J110">
            <v>0</v>
          </cell>
          <cell r="K110">
            <v>0</v>
          </cell>
          <cell r="L110">
            <v>0</v>
          </cell>
          <cell r="M110">
            <v>0</v>
          </cell>
          <cell r="N110">
            <v>0</v>
          </cell>
        </row>
        <row r="111">
          <cell r="D111">
            <v>1578661</v>
          </cell>
          <cell r="E111">
            <v>8174816.2355836285</v>
          </cell>
          <cell r="F111">
            <v>10914464.472717319</v>
          </cell>
          <cell r="G111">
            <v>4152732.9532423173</v>
          </cell>
          <cell r="H111">
            <v>0</v>
          </cell>
          <cell r="I111">
            <v>0</v>
          </cell>
          <cell r="J111">
            <v>0</v>
          </cell>
          <cell r="K111">
            <v>0</v>
          </cell>
          <cell r="L111">
            <v>0</v>
          </cell>
          <cell r="M111">
            <v>0</v>
          </cell>
          <cell r="N111">
            <v>0</v>
          </cell>
        </row>
        <row r="112">
          <cell r="D112">
            <v>9860817</v>
          </cell>
          <cell r="E112">
            <v>11739889.470359202</v>
          </cell>
          <cell r="F112">
            <v>10168103.037848575</v>
          </cell>
          <cell r="G112">
            <v>1011913.1530259654</v>
          </cell>
          <cell r="H112">
            <v>0</v>
          </cell>
          <cell r="I112">
            <v>0</v>
          </cell>
          <cell r="J112">
            <v>0</v>
          </cell>
          <cell r="K112">
            <v>0</v>
          </cell>
          <cell r="L112">
            <v>0</v>
          </cell>
          <cell r="M112">
            <v>0</v>
          </cell>
          <cell r="N112">
            <v>0</v>
          </cell>
        </row>
        <row r="113">
          <cell r="D113">
            <v>451646</v>
          </cell>
          <cell r="E113">
            <v>20293174.207324959</v>
          </cell>
          <cell r="F113">
            <v>28551736.550722383</v>
          </cell>
          <cell r="G113">
            <v>12235190.459682014</v>
          </cell>
          <cell r="H113">
            <v>0</v>
          </cell>
          <cell r="I113">
            <v>0</v>
          </cell>
          <cell r="J113">
            <v>0</v>
          </cell>
          <cell r="K113">
            <v>0</v>
          </cell>
          <cell r="L113">
            <v>0</v>
          </cell>
          <cell r="M113">
            <v>0</v>
          </cell>
          <cell r="N113">
            <v>0</v>
          </cell>
        </row>
        <row r="114">
          <cell r="D114">
            <v>33986371</v>
          </cell>
          <cell r="E114">
            <v>74228841.382572532</v>
          </cell>
          <cell r="F114">
            <v>59533171.708321646</v>
          </cell>
          <cell r="G114">
            <v>22707476.465818577</v>
          </cell>
          <cell r="H114">
            <v>0</v>
          </cell>
          <cell r="I114">
            <v>0</v>
          </cell>
          <cell r="J114">
            <v>0</v>
          </cell>
          <cell r="K114">
            <v>0</v>
          </cell>
          <cell r="L114">
            <v>0</v>
          </cell>
          <cell r="M114">
            <v>0</v>
          </cell>
          <cell r="N114">
            <v>0</v>
          </cell>
        </row>
        <row r="115">
          <cell r="D115">
            <v>5808960</v>
          </cell>
          <cell r="E115">
            <v>10119208.702747893</v>
          </cell>
          <cell r="F115">
            <v>15831442.985856848</v>
          </cell>
          <cell r="G115">
            <v>14654615.19876276</v>
          </cell>
          <cell r="H115">
            <v>0</v>
          </cell>
          <cell r="I115">
            <v>0</v>
          </cell>
          <cell r="J115">
            <v>0</v>
          </cell>
          <cell r="K115">
            <v>0</v>
          </cell>
          <cell r="L115">
            <v>0</v>
          </cell>
          <cell r="M115">
            <v>0</v>
          </cell>
          <cell r="N115">
            <v>0</v>
          </cell>
        </row>
        <row r="116">
          <cell r="D116">
            <v>71291867</v>
          </cell>
          <cell r="E116">
            <v>89489833.400800213</v>
          </cell>
          <cell r="F116">
            <v>123559157.9200245</v>
          </cell>
          <cell r="G116">
            <v>61972720.231408484</v>
          </cell>
          <cell r="H116">
            <v>0</v>
          </cell>
          <cell r="I116">
            <v>0</v>
          </cell>
          <cell r="J116">
            <v>0</v>
          </cell>
          <cell r="K116">
            <v>0</v>
          </cell>
          <cell r="L116">
            <v>0</v>
          </cell>
          <cell r="M116">
            <v>0</v>
          </cell>
          <cell r="N116">
            <v>0</v>
          </cell>
        </row>
        <row r="118">
          <cell r="D118">
            <v>195433211</v>
          </cell>
          <cell r="E118">
            <v>307196349.49421102</v>
          </cell>
          <cell r="F118">
            <v>306554560.58815402</v>
          </cell>
          <cell r="G118">
            <v>127723602.8482064</v>
          </cell>
          <cell r="H118">
            <v>0</v>
          </cell>
          <cell r="I118">
            <v>0</v>
          </cell>
          <cell r="J118">
            <v>0</v>
          </cell>
          <cell r="K118">
            <v>0</v>
          </cell>
          <cell r="L118">
            <v>0</v>
          </cell>
          <cell r="M118">
            <v>0</v>
          </cell>
          <cell r="N118">
            <v>0</v>
          </cell>
        </row>
        <row r="120">
          <cell r="D120">
            <v>195433211</v>
          </cell>
          <cell r="E120">
            <v>307196349.49421102</v>
          </cell>
          <cell r="F120">
            <v>319083013.32582766</v>
          </cell>
          <cell r="G120">
            <v>387634367.6094631</v>
          </cell>
          <cell r="H120">
            <v>254313714.96500316</v>
          </cell>
          <cell r="I120">
            <v>245885582.41038918</v>
          </cell>
          <cell r="J120">
            <v>254881695.19215298</v>
          </cell>
          <cell r="K120">
            <v>346319393.96470916</v>
          </cell>
          <cell r="L120">
            <v>347693548.86423117</v>
          </cell>
          <cell r="M120">
            <v>342660508.39573783</v>
          </cell>
          <cell r="N120">
            <v>347051617.16494507</v>
          </cell>
        </row>
        <row r="127">
          <cell r="D127">
            <v>2705689</v>
          </cell>
          <cell r="E127">
            <v>0</v>
          </cell>
          <cell r="F127">
            <v>0</v>
          </cell>
          <cell r="G127">
            <v>0</v>
          </cell>
          <cell r="H127">
            <v>0</v>
          </cell>
          <cell r="I127">
            <v>0</v>
          </cell>
          <cell r="J127">
            <v>0</v>
          </cell>
          <cell r="K127">
            <v>0</v>
          </cell>
          <cell r="L127">
            <v>0</v>
          </cell>
          <cell r="M127">
            <v>0</v>
          </cell>
          <cell r="N127">
            <v>0</v>
          </cell>
        </row>
        <row r="129">
          <cell r="D129">
            <v>2444259</v>
          </cell>
          <cell r="E129">
            <v>0</v>
          </cell>
          <cell r="F129">
            <v>0</v>
          </cell>
          <cell r="G129">
            <v>0</v>
          </cell>
          <cell r="H129">
            <v>0</v>
          </cell>
          <cell r="I129">
            <v>0</v>
          </cell>
          <cell r="J129">
            <v>0</v>
          </cell>
          <cell r="K129">
            <v>0</v>
          </cell>
          <cell r="L129">
            <v>0</v>
          </cell>
          <cell r="M129">
            <v>0</v>
          </cell>
          <cell r="N129">
            <v>0</v>
          </cell>
        </row>
        <row r="134">
          <cell r="D134">
            <v>0</v>
          </cell>
          <cell r="E134">
            <v>0</v>
          </cell>
          <cell r="F134">
            <v>0</v>
          </cell>
          <cell r="G134">
            <v>0</v>
          </cell>
          <cell r="H134">
            <v>0</v>
          </cell>
          <cell r="I134">
            <v>0</v>
          </cell>
          <cell r="J134">
            <v>0</v>
          </cell>
          <cell r="K134">
            <v>0</v>
          </cell>
          <cell r="L134">
            <v>0</v>
          </cell>
          <cell r="M134">
            <v>0</v>
          </cell>
          <cell r="N134">
            <v>0</v>
          </cell>
        </row>
        <row r="136">
          <cell r="D136">
            <v>0</v>
          </cell>
          <cell r="E136">
            <v>0</v>
          </cell>
          <cell r="F136">
            <v>0</v>
          </cell>
          <cell r="G136">
            <v>0</v>
          </cell>
          <cell r="H136">
            <v>0</v>
          </cell>
          <cell r="I136">
            <v>0</v>
          </cell>
          <cell r="J136">
            <v>0</v>
          </cell>
          <cell r="K136">
            <v>0</v>
          </cell>
          <cell r="L136">
            <v>0</v>
          </cell>
          <cell r="M136">
            <v>0</v>
          </cell>
          <cell r="N136">
            <v>0</v>
          </cell>
        </row>
        <row r="141">
          <cell r="D141">
            <v>0</v>
          </cell>
          <cell r="E141">
            <v>0</v>
          </cell>
          <cell r="F141">
            <v>0</v>
          </cell>
          <cell r="G141">
            <v>0</v>
          </cell>
          <cell r="H141">
            <v>0</v>
          </cell>
          <cell r="I141">
            <v>0</v>
          </cell>
          <cell r="J141">
            <v>0</v>
          </cell>
          <cell r="K141">
            <v>0</v>
          </cell>
          <cell r="L141">
            <v>0</v>
          </cell>
          <cell r="M141">
            <v>0</v>
          </cell>
          <cell r="N141">
            <v>0</v>
          </cell>
        </row>
        <row r="143">
          <cell r="D143">
            <v>0</v>
          </cell>
          <cell r="E143">
            <v>0</v>
          </cell>
          <cell r="F143">
            <v>0</v>
          </cell>
          <cell r="G143">
            <v>0</v>
          </cell>
          <cell r="H143">
            <v>0</v>
          </cell>
          <cell r="I143">
            <v>0</v>
          </cell>
          <cell r="J143">
            <v>0</v>
          </cell>
          <cell r="K143">
            <v>0</v>
          </cell>
          <cell r="L143">
            <v>0</v>
          </cell>
          <cell r="M143">
            <v>0</v>
          </cell>
          <cell r="N143">
            <v>0</v>
          </cell>
        </row>
        <row r="157">
          <cell r="D157">
            <v>1477335858.1602635</v>
          </cell>
          <cell r="E157">
            <v>1681276927.1602635</v>
          </cell>
          <cell r="F157">
            <v>1899409747.8560526</v>
          </cell>
          <cell r="G157">
            <v>2230319734.5302248</v>
          </cell>
          <cell r="H157">
            <v>2573547366.9207616</v>
          </cell>
          <cell r="I157">
            <v>2879135651.9557586</v>
          </cell>
          <cell r="J157">
            <v>3247868069.5453696</v>
          </cell>
          <cell r="K157">
            <v>3615717374.3532166</v>
          </cell>
          <cell r="L157">
            <v>4012326980.3885074</v>
          </cell>
          <cell r="M157">
            <v>4365483431.5242767</v>
          </cell>
          <cell r="N157">
            <v>4716655923.1285391</v>
          </cell>
        </row>
        <row r="159">
          <cell r="D159">
            <v>9269000</v>
          </cell>
          <cell r="E159">
            <v>0</v>
          </cell>
          <cell r="F159">
            <v>0</v>
          </cell>
          <cell r="G159">
            <v>0</v>
          </cell>
          <cell r="H159">
            <v>0</v>
          </cell>
          <cell r="I159">
            <v>0</v>
          </cell>
          <cell r="J159">
            <v>0</v>
          </cell>
          <cell r="K159">
            <v>0</v>
          </cell>
          <cell r="L159">
            <v>0</v>
          </cell>
          <cell r="M159">
            <v>0</v>
          </cell>
          <cell r="N159">
            <v>0</v>
          </cell>
        </row>
        <row r="184">
          <cell r="D184">
            <v>1273372718.8397365</v>
          </cell>
          <cell r="E184">
            <v>1468805929.8397365</v>
          </cell>
          <cell r="F184">
            <v>1776002279.3339474</v>
          </cell>
          <cell r="G184">
            <v>2095085292.659775</v>
          </cell>
          <cell r="H184">
            <v>2482719660.269238</v>
          </cell>
          <cell r="I184">
            <v>2737033375.234241</v>
          </cell>
          <cell r="J184">
            <v>2982918957.6446304</v>
          </cell>
          <cell r="K184">
            <v>3237800652.8367834</v>
          </cell>
          <cell r="L184">
            <v>3584120046.8014927</v>
          </cell>
          <cell r="M184">
            <v>3931813595.6657238</v>
          </cell>
          <cell r="N184">
            <v>4274474104.0614614</v>
          </cell>
        </row>
        <row r="186">
          <cell r="D186">
            <v>0</v>
          </cell>
          <cell r="E186">
            <v>0</v>
          </cell>
          <cell r="F186">
            <v>0</v>
          </cell>
          <cell r="G186">
            <v>0</v>
          </cell>
          <cell r="H186">
            <v>0</v>
          </cell>
          <cell r="I186">
            <v>0</v>
          </cell>
          <cell r="J186">
            <v>0</v>
          </cell>
          <cell r="K186">
            <v>0</v>
          </cell>
          <cell r="L186">
            <v>0</v>
          </cell>
          <cell r="M186">
            <v>0</v>
          </cell>
          <cell r="N186">
            <v>0</v>
          </cell>
        </row>
        <row r="210">
          <cell r="D210">
            <v>989727</v>
          </cell>
          <cell r="E210">
            <v>989727</v>
          </cell>
          <cell r="F210">
            <v>989727</v>
          </cell>
          <cell r="G210">
            <v>989727</v>
          </cell>
          <cell r="H210">
            <v>989727</v>
          </cell>
          <cell r="I210">
            <v>989727</v>
          </cell>
          <cell r="J210">
            <v>989727</v>
          </cell>
          <cell r="K210">
            <v>989727</v>
          </cell>
          <cell r="L210">
            <v>989727</v>
          </cell>
          <cell r="M210">
            <v>989727</v>
          </cell>
          <cell r="N210">
            <v>989727</v>
          </cell>
        </row>
        <row r="211">
          <cell r="D211">
            <v>0</v>
          </cell>
          <cell r="E211">
            <v>0</v>
          </cell>
          <cell r="F211">
            <v>0</v>
          </cell>
          <cell r="G211">
            <v>0</v>
          </cell>
          <cell r="H211">
            <v>0</v>
          </cell>
          <cell r="I211">
            <v>0</v>
          </cell>
          <cell r="J211">
            <v>0</v>
          </cell>
          <cell r="K211">
            <v>0</v>
          </cell>
          <cell r="L211">
            <v>0</v>
          </cell>
          <cell r="M211">
            <v>0</v>
          </cell>
          <cell r="N211">
            <v>0</v>
          </cell>
        </row>
        <row r="223">
          <cell r="D223">
            <v>660479700.39999998</v>
          </cell>
        </row>
        <row r="383">
          <cell r="D383">
            <v>578121069.23303556</v>
          </cell>
          <cell r="E383">
            <v>746745554.23303556</v>
          </cell>
          <cell r="F383">
            <v>914002943.47982514</v>
          </cell>
          <cell r="G383">
            <v>1078353889.6201849</v>
          </cell>
          <cell r="H383">
            <v>1243331818.6623464</v>
          </cell>
          <cell r="I383">
            <v>1416453830.9748371</v>
          </cell>
          <cell r="J383">
            <v>1601498300.2123969</v>
          </cell>
          <cell r="K383">
            <v>1797204006.573108</v>
          </cell>
          <cell r="L383">
            <v>2001608873.3228362</v>
          </cell>
          <cell r="M383">
            <v>2209770166.4008985</v>
          </cell>
          <cell r="N383">
            <v>2422820557.9849596</v>
          </cell>
        </row>
        <row r="384">
          <cell r="D384">
            <v>72227796</v>
          </cell>
          <cell r="E384">
            <v>62297389.246789597</v>
          </cell>
          <cell r="F384">
            <v>59390946.140359804</v>
          </cell>
          <cell r="G384">
            <v>59958729.042161539</v>
          </cell>
          <cell r="H384">
            <v>66002428.312490702</v>
          </cell>
          <cell r="I384">
            <v>75782493.557559669</v>
          </cell>
          <cell r="J384">
            <v>84258491.167111099</v>
          </cell>
          <cell r="K384">
            <v>90728707.25225611</v>
          </cell>
          <cell r="L384">
            <v>92211610.390640929</v>
          </cell>
          <cell r="M384">
            <v>94781715.242891327</v>
          </cell>
          <cell r="N384">
            <v>99893105.171290979</v>
          </cell>
        </row>
        <row r="385">
          <cell r="D385">
            <v>102960000</v>
          </cell>
          <cell r="E385">
            <v>104960000</v>
          </cell>
          <cell r="F385">
            <v>104960000</v>
          </cell>
          <cell r="G385">
            <v>105019200</v>
          </cell>
          <cell r="H385">
            <v>107119584</v>
          </cell>
          <cell r="I385">
            <v>109261975.67999999</v>
          </cell>
          <cell r="J385">
            <v>111447215.1936</v>
          </cell>
          <cell r="K385">
            <v>113676159.497472</v>
          </cell>
          <cell r="L385">
            <v>115949682.68742144</v>
          </cell>
          <cell r="M385">
            <v>118268676.34116988</v>
          </cell>
          <cell r="N385">
            <v>120634049.86799328</v>
          </cell>
        </row>
        <row r="386">
          <cell r="D386">
            <v>6563311</v>
          </cell>
          <cell r="E386">
            <v>0</v>
          </cell>
          <cell r="F386">
            <v>0</v>
          </cell>
          <cell r="G386">
            <v>0</v>
          </cell>
          <cell r="H386">
            <v>0</v>
          </cell>
          <cell r="I386">
            <v>0</v>
          </cell>
          <cell r="J386">
            <v>0</v>
          </cell>
          <cell r="K386">
            <v>0</v>
          </cell>
          <cell r="L386">
            <v>0</v>
          </cell>
          <cell r="M386">
            <v>0</v>
          </cell>
          <cell r="N386">
            <v>0</v>
          </cell>
        </row>
        <row r="399">
          <cell r="D399">
            <v>396495187.76696444</v>
          </cell>
          <cell r="E399">
            <v>483260701.76696444</v>
          </cell>
          <cell r="F399">
            <v>578207660.59181273</v>
          </cell>
          <cell r="G399">
            <v>678248135.32040799</v>
          </cell>
          <cell r="H399">
            <v>782404066.45900881</v>
          </cell>
          <cell r="I399">
            <v>890971748.43608665</v>
          </cell>
          <cell r="J399">
            <v>1005747515.2386514</v>
          </cell>
          <cell r="K399">
            <v>1126362536.0488043</v>
          </cell>
          <cell r="L399">
            <v>1255235770.4133973</v>
          </cell>
          <cell r="M399">
            <v>1390878366.7396455</v>
          </cell>
          <cell r="N399">
            <v>1533293548.2790544</v>
          </cell>
        </row>
        <row r="400">
          <cell r="D400">
            <v>46725514</v>
          </cell>
          <cell r="E400">
            <v>54906958.824848332</v>
          </cell>
          <cell r="F400">
            <v>60000474.728595242</v>
          </cell>
          <cell r="G400">
            <v>63315131.138600871</v>
          </cell>
          <cell r="H400">
            <v>66910065.977077812</v>
          </cell>
          <cell r="I400">
            <v>72284998.482564688</v>
          </cell>
          <cell r="J400">
            <v>77274437.123753071</v>
          </cell>
          <cell r="K400">
            <v>84665839.004465133</v>
          </cell>
          <cell r="L400">
            <v>90551053.058917642</v>
          </cell>
          <cell r="M400">
            <v>96421807.406731829</v>
          </cell>
          <cell r="N400">
            <v>103345502.39686586</v>
          </cell>
        </row>
        <row r="401">
          <cell r="D401">
            <v>40040000</v>
          </cell>
          <cell r="E401">
            <v>40040000</v>
          </cell>
          <cell r="F401">
            <v>40040000</v>
          </cell>
          <cell r="G401">
            <v>40840800</v>
          </cell>
          <cell r="H401">
            <v>41657616</v>
          </cell>
          <cell r="I401">
            <v>42490768.32</v>
          </cell>
          <cell r="J401">
            <v>43340583.686399996</v>
          </cell>
          <cell r="K401">
            <v>44207395.360128</v>
          </cell>
          <cell r="L401">
            <v>45091543.267330565</v>
          </cell>
          <cell r="M401">
            <v>45993374.132677175</v>
          </cell>
          <cell r="N401">
            <v>46913241.615330718</v>
          </cell>
        </row>
        <row r="402">
          <cell r="D402">
            <v>0</v>
          </cell>
          <cell r="E402">
            <v>0</v>
          </cell>
          <cell r="F402">
            <v>0</v>
          </cell>
          <cell r="G402">
            <v>0</v>
          </cell>
          <cell r="H402">
            <v>0</v>
          </cell>
          <cell r="I402">
            <v>0</v>
          </cell>
          <cell r="J402">
            <v>0</v>
          </cell>
          <cell r="K402">
            <v>0</v>
          </cell>
          <cell r="L402">
            <v>0</v>
          </cell>
          <cell r="M402">
            <v>0</v>
          </cell>
          <cell r="N402">
            <v>0</v>
          </cell>
        </row>
        <row r="416">
          <cell r="D416">
            <v>301474</v>
          </cell>
          <cell r="E416">
            <v>374310</v>
          </cell>
          <cell r="F416">
            <v>569602</v>
          </cell>
          <cell r="G416">
            <v>764894</v>
          </cell>
          <cell r="H416">
            <v>960186</v>
          </cell>
          <cell r="I416">
            <v>961542</v>
          </cell>
          <cell r="J416">
            <v>961542</v>
          </cell>
          <cell r="K416">
            <v>961542</v>
          </cell>
          <cell r="L416">
            <v>961542</v>
          </cell>
          <cell r="M416">
            <v>961542</v>
          </cell>
          <cell r="N416">
            <v>961542</v>
          </cell>
        </row>
        <row r="417">
          <cell r="D417">
            <v>72836</v>
          </cell>
          <cell r="E417">
            <v>195292</v>
          </cell>
          <cell r="F417">
            <v>195292</v>
          </cell>
          <cell r="G417">
            <v>195292</v>
          </cell>
          <cell r="H417">
            <v>1356</v>
          </cell>
          <cell r="I417">
            <v>0</v>
          </cell>
          <cell r="J417">
            <v>0</v>
          </cell>
          <cell r="K417">
            <v>0</v>
          </cell>
          <cell r="L417">
            <v>0</v>
          </cell>
          <cell r="M417">
            <v>0</v>
          </cell>
          <cell r="N417">
            <v>0</v>
          </cell>
        </row>
        <row r="418">
          <cell r="D418">
            <v>0</v>
          </cell>
          <cell r="E418">
            <v>0</v>
          </cell>
          <cell r="F418">
            <v>0</v>
          </cell>
          <cell r="G418">
            <v>0</v>
          </cell>
          <cell r="H418">
            <v>0</v>
          </cell>
          <cell r="I418">
            <v>0</v>
          </cell>
          <cell r="J418">
            <v>0</v>
          </cell>
          <cell r="K418">
            <v>0</v>
          </cell>
          <cell r="L418">
            <v>0</v>
          </cell>
          <cell r="M418">
            <v>0</v>
          </cell>
          <cell r="N418">
            <v>0</v>
          </cell>
        </row>
        <row r="431">
          <cell r="D431">
            <v>934531372.92722797</v>
          </cell>
          <cell r="E431">
            <v>985406804.3762275</v>
          </cell>
          <cell r="F431">
            <v>1151965844.9100399</v>
          </cell>
          <cell r="G431">
            <v>1330215548.2584152</v>
          </cell>
          <cell r="H431">
            <v>1462681820.9809215</v>
          </cell>
          <cell r="I431">
            <v>1646369769.3329728</v>
          </cell>
          <cell r="J431">
            <v>1818513367.7801087</v>
          </cell>
          <cell r="K431">
            <v>2010718107.0656712</v>
          </cell>
          <cell r="L431">
            <v>2155713265.1233783</v>
          </cell>
          <cell r="M431">
            <v>2293835365.1435795</v>
          </cell>
          <cell r="N431">
            <v>2431423592.9393506</v>
          </cell>
        </row>
        <row r="432">
          <cell r="D432">
            <v>985545228.07277203</v>
          </cell>
          <cell r="E432">
            <v>1197794618.7421346</v>
          </cell>
          <cell r="F432">
            <v>1416837157.3393669</v>
          </cell>
          <cell r="G432">
            <v>1700315593.8102293</v>
          </cell>
          <cell r="H432">
            <v>1846061626.7981544</v>
          </cell>
          <cell r="I432">
            <v>1977171442.4059792</v>
          </cell>
          <cell r="J432">
            <v>2111438116.7879791</v>
          </cell>
          <cell r="K432">
            <v>2328884276.3880954</v>
          </cell>
          <cell r="L432">
            <v>2540935228.9260783</v>
          </cell>
          <cell r="M432">
            <v>2741180555.7824068</v>
          </cell>
          <cell r="N432">
            <v>2937973428.9351549</v>
          </cell>
        </row>
        <row r="433">
          <cell r="D433">
            <v>615417</v>
          </cell>
          <cell r="E433">
            <v>420125</v>
          </cell>
          <cell r="F433">
            <v>224833</v>
          </cell>
          <cell r="G433">
            <v>29541</v>
          </cell>
          <cell r="H433">
            <v>28185</v>
          </cell>
          <cell r="I433">
            <v>28185</v>
          </cell>
          <cell r="J433">
            <v>28185</v>
          </cell>
          <cell r="K433">
            <v>28185</v>
          </cell>
          <cell r="L433">
            <v>28185</v>
          </cell>
          <cell r="M433">
            <v>28185</v>
          </cell>
          <cell r="N433">
            <v>28185</v>
          </cell>
        </row>
        <row r="434">
          <cell r="D434">
            <v>660479700.39999998</v>
          </cell>
        </row>
        <row r="439">
          <cell r="D439">
            <v>78101</v>
          </cell>
        </row>
        <row r="444">
          <cell r="D444">
            <v>4502533</v>
          </cell>
          <cell r="E444">
            <v>4500000</v>
          </cell>
          <cell r="F444">
            <v>4500000</v>
          </cell>
          <cell r="G444">
            <v>4500000</v>
          </cell>
          <cell r="H444">
            <v>4500000</v>
          </cell>
          <cell r="I444">
            <v>4500000</v>
          </cell>
          <cell r="J444">
            <v>4500000</v>
          </cell>
          <cell r="K444">
            <v>4500000</v>
          </cell>
          <cell r="L444">
            <v>4500000</v>
          </cell>
          <cell r="M444">
            <v>4500000</v>
          </cell>
          <cell r="N444">
            <v>4500000</v>
          </cell>
        </row>
        <row r="463">
          <cell r="D463">
            <v>27438996</v>
          </cell>
          <cell r="E463">
            <v>27325000</v>
          </cell>
          <cell r="F463">
            <v>26050000</v>
          </cell>
          <cell r="G463">
            <v>28844105.411300827</v>
          </cell>
          <cell r="H463">
            <v>29781538.837168112</v>
          </cell>
          <cell r="I463">
            <v>30749438.849376068</v>
          </cell>
          <cell r="J463">
            <v>31825669.209104229</v>
          </cell>
          <cell r="K463">
            <v>33019131.804445639</v>
          </cell>
          <cell r="L463">
            <v>34422444.906134583</v>
          </cell>
          <cell r="M463">
            <v>35885398.814645305</v>
          </cell>
          <cell r="N463">
            <v>37320814.767231114</v>
          </cell>
        </row>
        <row r="471">
          <cell r="D471">
            <v>0</v>
          </cell>
          <cell r="E471">
            <v>0</v>
          </cell>
          <cell r="F471">
            <v>0</v>
          </cell>
          <cell r="G471">
            <v>0</v>
          </cell>
          <cell r="H471">
            <v>0</v>
          </cell>
          <cell r="I471">
            <v>0</v>
          </cell>
          <cell r="J471">
            <v>0</v>
          </cell>
          <cell r="K471">
            <v>0</v>
          </cell>
          <cell r="L471">
            <v>0</v>
          </cell>
          <cell r="M471">
            <v>0</v>
          </cell>
          <cell r="N471">
            <v>0</v>
          </cell>
        </row>
        <row r="482">
          <cell r="D482">
            <v>36602440</v>
          </cell>
          <cell r="E482">
            <v>44779499.795519948</v>
          </cell>
          <cell r="F482">
            <v>50350712.420480013</v>
          </cell>
          <cell r="G482">
            <v>50674803.492517173</v>
          </cell>
          <cell r="H482">
            <v>51009427.524395525</v>
          </cell>
          <cell r="I482">
            <v>51354926.837309897</v>
          </cell>
          <cell r="J482">
            <v>51712518.626176238</v>
          </cell>
          <cell r="K482">
            <v>52083520.107125282</v>
          </cell>
          <cell r="L482">
            <v>52470289.151014447</v>
          </cell>
          <cell r="M482">
            <v>52873495.879269004</v>
          </cell>
          <cell r="N482">
            <v>53292830.876653671</v>
          </cell>
        </row>
        <row r="503">
          <cell r="D503">
            <v>11130678</v>
          </cell>
          <cell r="E503">
            <v>8675000</v>
          </cell>
          <cell r="F503">
            <v>6000000</v>
          </cell>
          <cell r="G503">
            <v>5558435.4984134398</v>
          </cell>
          <cell r="H503">
            <v>5739084.6521118768</v>
          </cell>
          <cell r="I503">
            <v>5925604.9033055129</v>
          </cell>
          <cell r="J503">
            <v>6133001.0749212038</v>
          </cell>
          <cell r="K503">
            <v>6362988.6152307503</v>
          </cell>
          <cell r="L503">
            <v>6633415.6313780583</v>
          </cell>
          <cell r="M503">
            <v>6915335.7957116254</v>
          </cell>
          <cell r="N503">
            <v>7191949.2275400907</v>
          </cell>
        </row>
        <row r="514">
          <cell r="D514">
            <v>0</v>
          </cell>
          <cell r="E514">
            <v>6728319.6196799995</v>
          </cell>
          <cell r="F514">
            <v>6234358.9148639999</v>
          </cell>
          <cell r="G514">
            <v>5558435.4984134398</v>
          </cell>
          <cell r="H514">
            <v>5739084.6521118768</v>
          </cell>
          <cell r="I514">
            <v>5925604.9033055129</v>
          </cell>
          <cell r="J514">
            <v>6133001.0749212038</v>
          </cell>
          <cell r="K514">
            <v>6362988.6152307503</v>
          </cell>
          <cell r="L514">
            <v>6633415.6313780583</v>
          </cell>
          <cell r="M514">
            <v>6915335.7957116254</v>
          </cell>
          <cell r="N514">
            <v>7191949.2275400907</v>
          </cell>
        </row>
        <row r="523">
          <cell r="D523">
            <v>54090041</v>
          </cell>
          <cell r="E523">
            <v>48259399.897720024</v>
          </cell>
          <cell r="F523">
            <v>50833121.232241832</v>
          </cell>
          <cell r="G523">
            <v>45229980.805791117</v>
          </cell>
          <cell r="H523">
            <v>46591126.9289819</v>
          </cell>
          <cell r="I523">
            <v>48103706.130378805</v>
          </cell>
          <cell r="J523">
            <v>49785564.191325285</v>
          </cell>
          <cell r="K523">
            <v>51650692.384715885</v>
          </cell>
          <cell r="L523">
            <v>53842085.436795279</v>
          </cell>
          <cell r="M523">
            <v>56130317.647245005</v>
          </cell>
          <cell r="N523">
            <v>58377548.585029393</v>
          </cell>
        </row>
        <row r="531">
          <cell r="D531">
            <v>0</v>
          </cell>
          <cell r="E531">
            <v>0</v>
          </cell>
          <cell r="F531">
            <v>0</v>
          </cell>
          <cell r="G531">
            <v>0</v>
          </cell>
          <cell r="H531">
            <v>0</v>
          </cell>
          <cell r="I531">
            <v>0</v>
          </cell>
          <cell r="J531">
            <v>0</v>
          </cell>
          <cell r="K531">
            <v>0</v>
          </cell>
          <cell r="L531">
            <v>0</v>
          </cell>
          <cell r="M531">
            <v>0</v>
          </cell>
          <cell r="N531">
            <v>0</v>
          </cell>
        </row>
        <row r="532">
          <cell r="D532">
            <v>1571960</v>
          </cell>
          <cell r="E532">
            <v>1571960</v>
          </cell>
          <cell r="F532">
            <v>1571960</v>
          </cell>
          <cell r="G532">
            <v>1571960</v>
          </cell>
          <cell r="H532">
            <v>1571960</v>
          </cell>
          <cell r="I532">
            <v>1571960</v>
          </cell>
          <cell r="J532">
            <v>1571960</v>
          </cell>
          <cell r="K532">
            <v>1571960</v>
          </cell>
          <cell r="L532">
            <v>1571960</v>
          </cell>
          <cell r="M532">
            <v>1571960</v>
          </cell>
          <cell r="N532">
            <v>1571960</v>
          </cell>
        </row>
        <row r="533">
          <cell r="D533">
            <v>40399539</v>
          </cell>
          <cell r="E533">
            <v>38827579</v>
          </cell>
          <cell r="F533">
            <v>37255619</v>
          </cell>
          <cell r="G533">
            <v>35683659</v>
          </cell>
          <cell r="H533">
            <v>34111699</v>
          </cell>
          <cell r="I533">
            <v>32539739</v>
          </cell>
          <cell r="J533">
            <v>30967779</v>
          </cell>
          <cell r="K533">
            <v>29395819</v>
          </cell>
          <cell r="L533">
            <v>27823859</v>
          </cell>
          <cell r="M533">
            <v>26251899</v>
          </cell>
          <cell r="N533">
            <v>24679939</v>
          </cell>
        </row>
        <row r="636">
          <cell r="D636">
            <v>4712119</v>
          </cell>
          <cell r="E636">
            <v>1591730</v>
          </cell>
          <cell r="F636">
            <v>1591730</v>
          </cell>
          <cell r="G636">
            <v>1591730</v>
          </cell>
          <cell r="H636">
            <v>1591730</v>
          </cell>
          <cell r="I636">
            <v>1591730</v>
          </cell>
          <cell r="J636">
            <v>1591730</v>
          </cell>
          <cell r="K636">
            <v>1591730</v>
          </cell>
          <cell r="L636">
            <v>1591730</v>
          </cell>
          <cell r="M636">
            <v>1591730</v>
          </cell>
          <cell r="N636">
            <v>1591730</v>
          </cell>
        </row>
        <row r="638">
          <cell r="D638">
            <v>844453</v>
          </cell>
          <cell r="E638">
            <v>-4155547</v>
          </cell>
          <cell r="F638">
            <v>-2155547</v>
          </cell>
          <cell r="G638">
            <v>844453</v>
          </cell>
          <cell r="H638">
            <v>844453</v>
          </cell>
          <cell r="I638">
            <v>844453</v>
          </cell>
          <cell r="J638">
            <v>844453</v>
          </cell>
          <cell r="K638">
            <v>844453</v>
          </cell>
          <cell r="L638">
            <v>844453</v>
          </cell>
          <cell r="M638">
            <v>844453</v>
          </cell>
          <cell r="N638">
            <v>844453</v>
          </cell>
        </row>
        <row r="641">
          <cell r="D641">
            <v>69212523.701238304</v>
          </cell>
          <cell r="E641">
            <v>65117254.402126402</v>
          </cell>
          <cell r="F641">
            <v>59815333.63202931</v>
          </cell>
          <cell r="G641">
            <v>55196728.321728632</v>
          </cell>
          <cell r="H641">
            <v>55426321.512504853</v>
          </cell>
          <cell r="I641">
            <v>57510903.407071218</v>
          </cell>
          <cell r="J641">
            <v>59557180.650960445</v>
          </cell>
          <cell r="K641">
            <v>62787573.461001568</v>
          </cell>
          <cell r="L641">
            <v>65121708.039494939</v>
          </cell>
          <cell r="M641">
            <v>67673021.175947025</v>
          </cell>
          <cell r="N641">
            <v>70296573.757703632</v>
          </cell>
        </row>
        <row r="650">
          <cell r="D650">
            <v>2021729.0000000002</v>
          </cell>
          <cell r="E650">
            <v>10606867.97260274</v>
          </cell>
          <cell r="F650">
            <v>13660898.509589041</v>
          </cell>
          <cell r="G650">
            <v>9013970.0388588607</v>
          </cell>
          <cell r="H650">
            <v>7890019.5955946045</v>
          </cell>
          <cell r="I650">
            <v>9299011.6549079549</v>
          </cell>
          <cell r="J650">
            <v>7181555.081571945</v>
          </cell>
          <cell r="K650">
            <v>9490971.7093950827</v>
          </cell>
          <cell r="L650">
            <v>15316538.273161123</v>
          </cell>
          <cell r="M650">
            <v>11349547.133901469</v>
          </cell>
          <cell r="N650">
            <v>8392534.5756010488</v>
          </cell>
        </row>
        <row r="660">
          <cell r="D660">
            <v>100804011</v>
          </cell>
          <cell r="E660">
            <v>132900692.20926003</v>
          </cell>
          <cell r="F660">
            <v>178748775</v>
          </cell>
          <cell r="G660">
            <v>152900850</v>
          </cell>
          <cell r="H660">
            <v>122982850</v>
          </cell>
          <cell r="I660">
            <v>132558150</v>
          </cell>
          <cell r="J660">
            <v>133977925</v>
          </cell>
          <cell r="K660">
            <v>155012575</v>
          </cell>
          <cell r="L660">
            <v>147648750.00000003</v>
          </cell>
          <cell r="M660">
            <v>146420775.00000003</v>
          </cell>
          <cell r="N660">
            <v>148404225</v>
          </cell>
        </row>
        <row r="664">
          <cell r="D664">
            <v>0</v>
          </cell>
          <cell r="E664">
            <v>0</v>
          </cell>
          <cell r="F664">
            <v>0</v>
          </cell>
          <cell r="G664">
            <v>0</v>
          </cell>
          <cell r="H664">
            <v>0</v>
          </cell>
          <cell r="I664">
            <v>0</v>
          </cell>
          <cell r="J664">
            <v>0</v>
          </cell>
          <cell r="K664">
            <v>0</v>
          </cell>
          <cell r="L664">
            <v>0</v>
          </cell>
          <cell r="M664">
            <v>0</v>
          </cell>
          <cell r="N664">
            <v>0</v>
          </cell>
        </row>
        <row r="693">
          <cell r="D693">
            <v>80677204</v>
          </cell>
          <cell r="E693">
            <v>82549361.249463648</v>
          </cell>
          <cell r="F693">
            <v>76870581.766655594</v>
          </cell>
          <cell r="G693">
            <v>75271695.449827328</v>
          </cell>
          <cell r="H693">
            <v>75876358.784135655</v>
          </cell>
          <cell r="I693">
            <v>76829451.864603013</v>
          </cell>
          <cell r="J693">
            <v>78315089.84503457</v>
          </cell>
          <cell r="K693">
            <v>79780538.131822675</v>
          </cell>
          <cell r="L693">
            <v>81202814.558107883</v>
          </cell>
          <cell r="M693">
            <v>82147152.821963489</v>
          </cell>
          <cell r="N693">
            <v>83104474.979668885</v>
          </cell>
        </row>
        <row r="719">
          <cell r="D719">
            <v>0</v>
          </cell>
          <cell r="E719">
            <v>0</v>
          </cell>
          <cell r="F719">
            <v>0</v>
          </cell>
          <cell r="G719">
            <v>0</v>
          </cell>
          <cell r="H719">
            <v>0</v>
          </cell>
          <cell r="I719">
            <v>0</v>
          </cell>
          <cell r="J719">
            <v>0</v>
          </cell>
          <cell r="K719">
            <v>0</v>
          </cell>
          <cell r="L719">
            <v>0</v>
          </cell>
          <cell r="M719">
            <v>0</v>
          </cell>
          <cell r="N719">
            <v>0</v>
          </cell>
        </row>
        <row r="742">
          <cell r="D742">
            <v>0</v>
          </cell>
          <cell r="E742">
            <v>0</v>
          </cell>
          <cell r="F742">
            <v>0</v>
          </cell>
          <cell r="G742">
            <v>0</v>
          </cell>
          <cell r="H742">
            <v>0</v>
          </cell>
          <cell r="I742">
            <v>0</v>
          </cell>
          <cell r="J742">
            <v>0</v>
          </cell>
          <cell r="K742">
            <v>0</v>
          </cell>
          <cell r="L742">
            <v>0</v>
          </cell>
          <cell r="M742">
            <v>0</v>
          </cell>
          <cell r="N742">
            <v>0</v>
          </cell>
        </row>
        <row r="758">
          <cell r="D758">
            <v>31035645</v>
          </cell>
          <cell r="E758">
            <v>24541294.049680803</v>
          </cell>
          <cell r="F758">
            <v>22732282.022691946</v>
          </cell>
          <cell r="G758">
            <v>21999674.312050186</v>
          </cell>
          <cell r="H758">
            <v>22780699.697333477</v>
          </cell>
          <cell r="I758">
            <v>23598899.948850743</v>
          </cell>
          <cell r="J758">
            <v>24458534.453796189</v>
          </cell>
          <cell r="K758">
            <v>25363627.302744538</v>
          </cell>
          <cell r="L758">
            <v>26334356.257924855</v>
          </cell>
          <cell r="M758">
            <v>27346748.738602605</v>
          </cell>
          <cell r="N758">
            <v>28385058.556788296</v>
          </cell>
        </row>
        <row r="768">
          <cell r="D768">
            <v>0</v>
          </cell>
          <cell r="E768">
            <v>0</v>
          </cell>
          <cell r="F768">
            <v>0</v>
          </cell>
          <cell r="G768">
            <v>0</v>
          </cell>
          <cell r="H768">
            <v>0</v>
          </cell>
          <cell r="I768">
            <v>0</v>
          </cell>
          <cell r="J768">
            <v>0</v>
          </cell>
          <cell r="K768">
            <v>0</v>
          </cell>
          <cell r="L768">
            <v>0</v>
          </cell>
          <cell r="M768">
            <v>0</v>
          </cell>
          <cell r="N768">
            <v>0</v>
          </cell>
        </row>
        <row r="778">
          <cell r="D778">
            <v>0</v>
          </cell>
          <cell r="E778">
            <v>0</v>
          </cell>
          <cell r="F778">
            <v>0</v>
          </cell>
          <cell r="G778">
            <v>0</v>
          </cell>
          <cell r="H778">
            <v>0</v>
          </cell>
          <cell r="I778">
            <v>0</v>
          </cell>
          <cell r="J778">
            <v>0</v>
          </cell>
          <cell r="K778">
            <v>0</v>
          </cell>
          <cell r="L778">
            <v>0</v>
          </cell>
          <cell r="M778">
            <v>0</v>
          </cell>
          <cell r="N778">
            <v>0</v>
          </cell>
        </row>
        <row r="789">
          <cell r="D789">
            <v>0</v>
          </cell>
          <cell r="E789">
            <v>0</v>
          </cell>
          <cell r="F789">
            <v>0</v>
          </cell>
          <cell r="G789">
            <v>0</v>
          </cell>
          <cell r="H789">
            <v>0</v>
          </cell>
          <cell r="I789">
            <v>0</v>
          </cell>
          <cell r="J789">
            <v>0</v>
          </cell>
          <cell r="K789">
            <v>0</v>
          </cell>
          <cell r="L789">
            <v>0</v>
          </cell>
          <cell r="M789">
            <v>0</v>
          </cell>
          <cell r="N789">
            <v>0</v>
          </cell>
        </row>
        <row r="790">
          <cell r="D790">
            <v>1007000</v>
          </cell>
          <cell r="E790">
            <v>2300000</v>
          </cell>
          <cell r="F790">
            <v>2300000</v>
          </cell>
          <cell r="G790">
            <v>2300000</v>
          </cell>
          <cell r="H790">
            <v>2300000</v>
          </cell>
          <cell r="I790">
            <v>2300000</v>
          </cell>
          <cell r="J790">
            <v>0</v>
          </cell>
          <cell r="K790">
            <v>0</v>
          </cell>
          <cell r="L790">
            <v>0</v>
          </cell>
          <cell r="M790">
            <v>0</v>
          </cell>
          <cell r="N790">
            <v>0</v>
          </cell>
        </row>
        <row r="791">
          <cell r="D791">
            <v>17593412</v>
          </cell>
          <cell r="E791">
            <v>15293412</v>
          </cell>
          <cell r="F791">
            <v>12993412</v>
          </cell>
          <cell r="G791">
            <v>10693412</v>
          </cell>
          <cell r="H791">
            <v>8393412</v>
          </cell>
          <cell r="I791">
            <v>6093412</v>
          </cell>
          <cell r="J791">
            <v>6093412</v>
          </cell>
          <cell r="K791">
            <v>6093412</v>
          </cell>
          <cell r="L791">
            <v>6093412</v>
          </cell>
          <cell r="M791">
            <v>6093412</v>
          </cell>
          <cell r="N791">
            <v>6093412</v>
          </cell>
        </row>
        <row r="807">
          <cell r="D807">
            <v>63050191</v>
          </cell>
          <cell r="E807">
            <v>60766254</v>
          </cell>
          <cell r="F807">
            <v>49640028</v>
          </cell>
          <cell r="G807">
            <v>45797892</v>
          </cell>
          <cell r="H807">
            <v>41859703</v>
          </cell>
          <cell r="I807">
            <v>37823059</v>
          </cell>
          <cell r="J807">
            <v>33685499</v>
          </cell>
          <cell r="K807">
            <v>29444500</v>
          </cell>
          <cell r="L807">
            <v>25558857</v>
          </cell>
          <cell r="M807">
            <v>22037454</v>
          </cell>
          <cell r="N807">
            <v>18889397</v>
          </cell>
        </row>
        <row r="813">
          <cell r="D813">
            <v>3177190</v>
          </cell>
          <cell r="E813">
            <v>2498190</v>
          </cell>
          <cell r="F813">
            <v>1819190</v>
          </cell>
          <cell r="G813">
            <v>1543190</v>
          </cell>
          <cell r="H813">
            <v>1267190</v>
          </cell>
          <cell r="I813">
            <v>991190</v>
          </cell>
          <cell r="J813">
            <v>715190</v>
          </cell>
          <cell r="K813">
            <v>715190</v>
          </cell>
          <cell r="L813">
            <v>715190</v>
          </cell>
          <cell r="M813">
            <v>715190</v>
          </cell>
          <cell r="N813">
            <v>715190</v>
          </cell>
        </row>
        <row r="818">
          <cell r="D818">
            <v>27241332.77</v>
          </cell>
          <cell r="E818">
            <v>37326634.491635278</v>
          </cell>
          <cell r="F818">
            <v>60417493.571491279</v>
          </cell>
          <cell r="G818">
            <v>57438806.721697822</v>
          </cell>
          <cell r="H818">
            <v>57814054.189354688</v>
          </cell>
          <cell r="I818">
            <v>57614088.626355454</v>
          </cell>
          <cell r="J818">
            <v>56099712.778191395</v>
          </cell>
          <cell r="K818">
            <v>56251881.293388709</v>
          </cell>
          <cell r="L818">
            <v>59664869.061719134</v>
          </cell>
          <cell r="M818">
            <v>66141667.244189315</v>
          </cell>
          <cell r="N818">
            <v>71879752.338498116</v>
          </cell>
        </row>
        <row r="822">
          <cell r="D822">
            <v>0</v>
          </cell>
          <cell r="E822">
            <v>0</v>
          </cell>
          <cell r="F822">
            <v>0</v>
          </cell>
          <cell r="G822">
            <v>0</v>
          </cell>
          <cell r="H822">
            <v>0</v>
          </cell>
          <cell r="I822">
            <v>0</v>
          </cell>
          <cell r="J822">
            <v>0</v>
          </cell>
          <cell r="K822">
            <v>0</v>
          </cell>
          <cell r="L822">
            <v>0</v>
          </cell>
          <cell r="M822">
            <v>0</v>
          </cell>
          <cell r="N822">
            <v>0</v>
          </cell>
        </row>
        <row r="823">
          <cell r="D823">
            <v>48693265.769999996</v>
          </cell>
          <cell r="E823">
            <v>86019900.261635274</v>
          </cell>
          <cell r="F823">
            <v>146437393.83312654</v>
          </cell>
          <cell r="G823">
            <v>203876200.55482435</v>
          </cell>
          <cell r="H823">
            <v>261690254.74417904</v>
          </cell>
          <cell r="I823">
            <v>319304343.37053448</v>
          </cell>
          <cell r="J823">
            <v>375404056.14872587</v>
          </cell>
          <cell r="K823">
            <v>431655937.44211459</v>
          </cell>
          <cell r="L823">
            <v>491320806.50383371</v>
          </cell>
          <cell r="M823">
            <v>557462473.74802303</v>
          </cell>
          <cell r="N823">
            <v>629342226.08652115</v>
          </cell>
        </row>
        <row r="833">
          <cell r="D833">
            <v>113007637</v>
          </cell>
          <cell r="E833">
            <v>121897727</v>
          </cell>
          <cell r="F833">
            <v>124920602</v>
          </cell>
          <cell r="G833">
            <v>126069671</v>
          </cell>
          <cell r="H833">
            <v>128604134</v>
          </cell>
          <cell r="I833">
            <v>130709474</v>
          </cell>
          <cell r="J833">
            <v>133319711</v>
          </cell>
          <cell r="K833">
            <v>135349429</v>
          </cell>
          <cell r="L833">
            <v>137510957</v>
          </cell>
          <cell r="M833">
            <v>140167677</v>
          </cell>
          <cell r="N833">
            <v>142696892</v>
          </cell>
        </row>
        <row r="841">
          <cell r="D841">
            <v>52825640</v>
          </cell>
          <cell r="E841">
            <v>45099999.999999993</v>
          </cell>
          <cell r="F841">
            <v>10495999.999999998</v>
          </cell>
          <cell r="G841">
            <v>0</v>
          </cell>
          <cell r="H841">
            <v>0</v>
          </cell>
          <cell r="I841">
            <v>0</v>
          </cell>
          <cell r="J841">
            <v>0</v>
          </cell>
          <cell r="K841">
            <v>0</v>
          </cell>
          <cell r="L841">
            <v>0</v>
          </cell>
          <cell r="M841">
            <v>0</v>
          </cell>
          <cell r="N841">
            <v>0</v>
          </cell>
        </row>
        <row r="1028">
          <cell r="D1028">
            <v>249558211</v>
          </cell>
          <cell r="E1028">
            <v>233077143</v>
          </cell>
          <cell r="F1028">
            <v>224507867</v>
          </cell>
          <cell r="G1028">
            <v>240717408.27209142</v>
          </cell>
          <cell r="H1028">
            <v>241559423.32175308</v>
          </cell>
          <cell r="I1028">
            <v>248667518.16930425</v>
          </cell>
          <cell r="J1028">
            <v>263075751.49373454</v>
          </cell>
          <cell r="K1028">
            <v>278248102.90780455</v>
          </cell>
          <cell r="L1028">
            <v>292401472.24479425</v>
          </cell>
          <cell r="M1028">
            <v>297968218.35183495</v>
          </cell>
          <cell r="N1028">
            <v>303913488.37777501</v>
          </cell>
        </row>
        <row r="1120">
          <cell r="D1120">
            <v>0</v>
          </cell>
          <cell r="E1120">
            <v>0</v>
          </cell>
          <cell r="F1120">
            <v>0</v>
          </cell>
          <cell r="G1120">
            <v>0</v>
          </cell>
          <cell r="H1120">
            <v>0</v>
          </cell>
          <cell r="I1120">
            <v>0</v>
          </cell>
          <cell r="J1120">
            <v>0</v>
          </cell>
          <cell r="K1120">
            <v>0</v>
          </cell>
          <cell r="L1120">
            <v>0</v>
          </cell>
          <cell r="M1120">
            <v>0</v>
          </cell>
          <cell r="N1120">
            <v>0</v>
          </cell>
        </row>
        <row r="1231">
          <cell r="D1231">
            <v>19665284</v>
          </cell>
          <cell r="E1231">
            <v>44245236</v>
          </cell>
          <cell r="F1231">
            <v>45650000</v>
          </cell>
          <cell r="G1231">
            <v>0</v>
          </cell>
          <cell r="H1231">
            <v>0</v>
          </cell>
          <cell r="I1231">
            <v>0</v>
          </cell>
          <cell r="J1231">
            <v>0</v>
          </cell>
          <cell r="K1231">
            <v>0</v>
          </cell>
          <cell r="L1231">
            <v>0</v>
          </cell>
          <cell r="M1231">
            <v>0</v>
          </cell>
          <cell r="N1231">
            <v>0</v>
          </cell>
        </row>
        <row r="1320">
          <cell r="D1320">
            <v>157400002.70123827</v>
          </cell>
          <cell r="E1320">
            <v>256121375.84027532</v>
          </cell>
          <cell r="F1320">
            <v>236434611.97286749</v>
          </cell>
          <cell r="G1320">
            <v>363511327.3052572</v>
          </cell>
          <cell r="H1320">
            <v>192640028.6457997</v>
          </cell>
          <cell r="I1320">
            <v>204791192.14717731</v>
          </cell>
          <cell r="J1320">
            <v>195786848.01336247</v>
          </cell>
          <cell r="K1320">
            <v>277142816.37246501</v>
          </cell>
          <cell r="L1320">
            <v>223639816.84783012</v>
          </cell>
          <cell r="M1320">
            <v>185396836.87758762</v>
          </cell>
          <cell r="N1320">
            <v>162167773.93096018</v>
          </cell>
        </row>
        <row r="1321">
          <cell r="D1321">
            <v>-115408010</v>
          </cell>
          <cell r="E1321">
            <v>-165397930</v>
          </cell>
          <cell r="F1321">
            <v>-70871947</v>
          </cell>
          <cell r="G1321">
            <v>-59559849</v>
          </cell>
          <cell r="H1321">
            <v>-68001990</v>
          </cell>
          <cell r="I1321">
            <v>-81106445</v>
          </cell>
          <cell r="J1321">
            <v>-66416821</v>
          </cell>
          <cell r="K1321">
            <v>-67945196</v>
          </cell>
          <cell r="L1321">
            <v>-55056089</v>
          </cell>
          <cell r="M1321">
            <v>-52106548</v>
          </cell>
          <cell r="N1321">
            <v>-55363895</v>
          </cell>
        </row>
        <row r="1322">
          <cell r="D1322">
            <v>2192837096.7012382</v>
          </cell>
          <cell r="E1322">
            <v>2283560542.5415134</v>
          </cell>
          <cell r="F1322">
            <v>2449123207.5143809</v>
          </cell>
          <cell r="G1322">
            <v>2753074685.8196383</v>
          </cell>
          <cell r="H1322">
            <v>2877712724.4654379</v>
          </cell>
          <cell r="I1322">
            <v>3001397471.6126151</v>
          </cell>
          <cell r="J1322">
            <v>3130767498.6259775</v>
          </cell>
          <cell r="K1322">
            <v>3339965118.9984426</v>
          </cell>
          <cell r="L1322">
            <v>3508548846.8462729</v>
          </cell>
          <cell r="M1322">
            <v>3641839135.7238607</v>
          </cell>
          <cell r="N1322">
            <v>3748643014.6548209</v>
          </cell>
        </row>
        <row r="1352">
          <cell r="D1352">
            <v>137644775</v>
          </cell>
          <cell r="E1352">
            <v>141676849.14856809</v>
          </cell>
          <cell r="F1352">
            <v>145435538.81978327</v>
          </cell>
          <cell r="G1352">
            <v>158108869.47829098</v>
          </cell>
          <cell r="H1352">
            <v>172970482.4800801</v>
          </cell>
          <cell r="I1352">
            <v>179117217.05559909</v>
          </cell>
          <cell r="J1352">
            <v>184703679.62369382</v>
          </cell>
          <cell r="K1352">
            <v>190551819.26442876</v>
          </cell>
          <cell r="L1352">
            <v>200320922.16491434</v>
          </cell>
          <cell r="M1352">
            <v>209186127.09154502</v>
          </cell>
          <cell r="N1352">
            <v>215590155.11981234</v>
          </cell>
        </row>
        <row r="1353">
          <cell r="D1353">
            <v>104304122</v>
          </cell>
          <cell r="E1353">
            <v>140700190.31747422</v>
          </cell>
          <cell r="F1353">
            <v>144525099.84334797</v>
          </cell>
          <cell r="G1353">
            <v>155039104.42662397</v>
          </cell>
          <cell r="H1353">
            <v>169370666.34384871</v>
          </cell>
          <cell r="I1353">
            <v>177628340.02001616</v>
          </cell>
          <cell r="J1353">
            <v>183350513.03978002</v>
          </cell>
          <cell r="K1353">
            <v>189135268.62197042</v>
          </cell>
          <cell r="L1353">
            <v>197954626.24175721</v>
          </cell>
          <cell r="M1353">
            <v>207038775.53945971</v>
          </cell>
          <cell r="N1353">
            <v>214038955.83678299</v>
          </cell>
        </row>
        <row r="1354">
          <cell r="D1354">
            <v>33340653</v>
          </cell>
          <cell r="E1354">
            <v>34317311.83109387</v>
          </cell>
          <cell r="F1354">
            <v>35227750.807529189</v>
          </cell>
          <cell r="G1354">
            <v>38297515.859196179</v>
          </cell>
          <cell r="H1354">
            <v>41897331.995427579</v>
          </cell>
          <cell r="I1354">
            <v>43386209.031010516</v>
          </cell>
          <cell r="J1354">
            <v>44739375.614924327</v>
          </cell>
          <cell r="K1354">
            <v>46155926.257382706</v>
          </cell>
          <cell r="L1354">
            <v>48522222.180539854</v>
          </cell>
          <cell r="M1354">
            <v>50669573.732625164</v>
          </cell>
          <cell r="N1354">
            <v>52220773.015654512</v>
          </cell>
        </row>
        <row r="1356">
          <cell r="D1356">
            <v>1000870</v>
          </cell>
          <cell r="E1356">
            <v>0</v>
          </cell>
          <cell r="F1356">
            <v>0</v>
          </cell>
          <cell r="G1356">
            <v>0</v>
          </cell>
          <cell r="H1356">
            <v>0</v>
          </cell>
          <cell r="I1356">
            <v>0</v>
          </cell>
          <cell r="J1356">
            <v>0</v>
          </cell>
          <cell r="K1356">
            <v>0</v>
          </cell>
          <cell r="L1356">
            <v>0</v>
          </cell>
          <cell r="M1356">
            <v>0</v>
          </cell>
          <cell r="N1356">
            <v>0</v>
          </cell>
        </row>
        <row r="1365">
          <cell r="D1365">
            <v>10947706.701238304</v>
          </cell>
          <cell r="E1365">
            <v>-42968462.086879164</v>
          </cell>
          <cell r="F1365">
            <v>-24766082.628544569</v>
          </cell>
          <cell r="G1365">
            <v>30046828.833485961</v>
          </cell>
          <cell r="H1365">
            <v>35795814.069518</v>
          </cell>
          <cell r="I1365">
            <v>-4500280.9824203253</v>
          </cell>
          <cell r="J1365">
            <v>6851696.1816610694</v>
          </cell>
          <cell r="K1365">
            <v>-16007086.279178798</v>
          </cell>
          <cell r="L1365">
            <v>7943192.7292303145</v>
          </cell>
          <cell r="M1365">
            <v>12002390.469882637</v>
          </cell>
          <cell r="N1365">
            <v>7416106.0993350446</v>
          </cell>
        </row>
        <row r="1381">
          <cell r="D1381">
            <v>8913721</v>
          </cell>
          <cell r="E1381">
            <v>-8580505</v>
          </cell>
          <cell r="F1381">
            <v>0</v>
          </cell>
          <cell r="G1381">
            <v>0</v>
          </cell>
          <cell r="H1381">
            <v>0</v>
          </cell>
          <cell r="I1381">
            <v>0</v>
          </cell>
          <cell r="J1381">
            <v>0</v>
          </cell>
          <cell r="K1381">
            <v>0</v>
          </cell>
          <cell r="L1381">
            <v>0</v>
          </cell>
          <cell r="M1381">
            <v>0</v>
          </cell>
          <cell r="N1381">
            <v>0</v>
          </cell>
        </row>
        <row r="1382">
          <cell r="D1382">
            <v>10580505</v>
          </cell>
          <cell r="E1382">
            <v>2000000</v>
          </cell>
          <cell r="F1382">
            <v>2000000</v>
          </cell>
          <cell r="G1382">
            <v>2000000</v>
          </cell>
          <cell r="H1382">
            <v>2000000</v>
          </cell>
          <cell r="I1382">
            <v>2000000</v>
          </cell>
          <cell r="J1382">
            <v>2000000</v>
          </cell>
          <cell r="K1382">
            <v>2000000</v>
          </cell>
          <cell r="L1382">
            <v>2000000</v>
          </cell>
          <cell r="M1382">
            <v>2000000</v>
          </cell>
          <cell r="N1382">
            <v>2000000</v>
          </cell>
        </row>
        <row r="1392">
          <cell r="D1392">
            <v>87875267</v>
          </cell>
          <cell r="E1392">
            <v>120408498.3601138</v>
          </cell>
          <cell r="F1392">
            <v>194895140.55319768</v>
          </cell>
          <cell r="G1392">
            <v>185286473.29579943</v>
          </cell>
          <cell r="H1392">
            <v>186496948.99791834</v>
          </cell>
          <cell r="I1392">
            <v>185851898.79469502</v>
          </cell>
          <cell r="J1392">
            <v>180966815.41352063</v>
          </cell>
          <cell r="K1392">
            <v>181457681.59157649</v>
          </cell>
          <cell r="L1392">
            <v>192467319.5539327</v>
          </cell>
          <cell r="M1392">
            <v>213360216.91673973</v>
          </cell>
          <cell r="N1392">
            <v>231870168.8338649</v>
          </cell>
        </row>
        <row r="1396">
          <cell r="D1396">
            <v>34929641</v>
          </cell>
          <cell r="E1396">
            <v>95563575.230000004</v>
          </cell>
          <cell r="F1396">
            <v>178645439.09847853</v>
          </cell>
          <cell r="G1396">
            <v>313123086.08018494</v>
          </cell>
          <cell r="H1396">
            <v>440970752.65428656</v>
          </cell>
          <cell r="I1396">
            <v>569653647.46285021</v>
          </cell>
          <cell r="J1396">
            <v>697891457.63118982</v>
          </cell>
          <cell r="K1396">
            <v>822758560.26651907</v>
          </cell>
          <cell r="L1396">
            <v>947964360.5647068</v>
          </cell>
          <cell r="M1396">
            <v>1080766811.0569203</v>
          </cell>
          <cell r="N1396">
            <v>1227985360.7294707</v>
          </cell>
        </row>
        <row r="1398">
          <cell r="D1398">
            <v>95563575.230000004</v>
          </cell>
          <cell r="E1398">
            <v>178645439.09847853</v>
          </cell>
          <cell r="F1398">
            <v>313123086.08018494</v>
          </cell>
          <cell r="G1398">
            <v>440970752.65428656</v>
          </cell>
          <cell r="H1398">
            <v>569653647.46285021</v>
          </cell>
          <cell r="I1398">
            <v>697891457.63118982</v>
          </cell>
          <cell r="J1398">
            <v>822758560.26651907</v>
          </cell>
          <cell r="K1398">
            <v>947964360.5647068</v>
          </cell>
          <cell r="L1398">
            <v>1080766811.0569203</v>
          </cell>
          <cell r="M1398">
            <v>1227985360.7294707</v>
          </cell>
          <cell r="N1398">
            <v>1387975777.2248375</v>
          </cell>
        </row>
        <row r="1402">
          <cell r="D1402">
            <v>133400000</v>
          </cell>
          <cell r="E1402">
            <v>133400000</v>
          </cell>
          <cell r="F1402">
            <v>133400000</v>
          </cell>
          <cell r="G1402">
            <v>133400000</v>
          </cell>
          <cell r="H1402">
            <v>133400000</v>
          </cell>
          <cell r="I1402">
            <v>133400000</v>
          </cell>
          <cell r="J1402">
            <v>133400000</v>
          </cell>
          <cell r="K1402">
            <v>133400000</v>
          </cell>
          <cell r="L1402">
            <v>133400000</v>
          </cell>
          <cell r="M1402">
            <v>133400000</v>
          </cell>
          <cell r="N1402">
            <v>133400000</v>
          </cell>
        </row>
      </sheetData>
      <sheetData sheetId="3" refreshError="1">
        <row r="97">
          <cell r="D97">
            <v>580323775</v>
          </cell>
          <cell r="E97">
            <v>607911982.79999995</v>
          </cell>
          <cell r="F97">
            <v>632424252.49919999</v>
          </cell>
          <cell r="G97">
            <v>648182144.07417595</v>
          </cell>
          <cell r="H97">
            <v>669248063.75658679</v>
          </cell>
          <cell r="I97">
            <v>690998625.82867575</v>
          </cell>
          <cell r="J97">
            <v>715183577.73267937</v>
          </cell>
          <cell r="K97">
            <v>742002961.89765489</v>
          </cell>
          <cell r="L97">
            <v>773538087.77830529</v>
          </cell>
          <cell r="M97">
            <v>806413456.50888324</v>
          </cell>
          <cell r="N97">
            <v>838669994.76923859</v>
          </cell>
        </row>
        <row r="288">
          <cell r="D288">
            <v>320144581</v>
          </cell>
          <cell r="E288">
            <v>324667129.13999999</v>
          </cell>
          <cell r="F288">
            <v>326406523.10399997</v>
          </cell>
          <cell r="G288">
            <v>336198718.79711998</v>
          </cell>
          <cell r="H288">
            <v>347125177.1580264</v>
          </cell>
          <cell r="I288">
            <v>358406745.41566223</v>
          </cell>
          <cell r="J288">
            <v>370950981.50521034</v>
          </cell>
          <cell r="K288">
            <v>384861643.31165582</v>
          </cell>
          <cell r="L288">
            <v>401218263.15240121</v>
          </cell>
          <cell r="M288">
            <v>418270039.33637828</v>
          </cell>
          <cell r="N288">
            <v>435000840.90983337</v>
          </cell>
        </row>
        <row r="307">
          <cell r="D307">
            <v>28478328</v>
          </cell>
          <cell r="E307">
            <v>27034405.379999999</v>
          </cell>
          <cell r="F307">
            <v>27632061.629999999</v>
          </cell>
          <cell r="G307">
            <v>28461023.4789</v>
          </cell>
          <cell r="H307">
            <v>29386006.741964251</v>
          </cell>
          <cell r="I307">
            <v>30341051.961078089</v>
          </cell>
          <cell r="J307">
            <v>31402988.779715814</v>
          </cell>
          <cell r="K307">
            <v>32580600.858955164</v>
          </cell>
          <cell r="L307">
            <v>33965276.395460762</v>
          </cell>
          <cell r="M307">
            <v>35408800.642267846</v>
          </cell>
          <cell r="N307">
            <v>36825152.667958558</v>
          </cell>
        </row>
        <row r="335">
          <cell r="D335">
            <v>29345781</v>
          </cell>
          <cell r="E335">
            <v>51191855.880000003</v>
          </cell>
          <cell r="F335">
            <v>61585342.923600003</v>
          </cell>
          <cell r="G335">
            <v>5902624.2848760001</v>
          </cell>
          <cell r="H335">
            <v>6094459.57413447</v>
          </cell>
          <cell r="I335">
            <v>6292529.5102938404</v>
          </cell>
          <cell r="J335">
            <v>6512768.0431541232</v>
          </cell>
          <cell r="K335">
            <v>6756996.8447724041</v>
          </cell>
          <cell r="L335">
            <v>7044169.2106752321</v>
          </cell>
          <cell r="M335">
            <v>7343546.4021289293</v>
          </cell>
          <cell r="N335">
            <v>7637288.2582140863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PreAccr"/>
      <sheetName val="Reinstate "/>
      <sheetName val="Rent"/>
      <sheetName val="RBM"/>
      <sheetName val="Adhoc"/>
    </sheetNames>
    <sheetDataSet>
      <sheetData sheetId="0" refreshError="1">
        <row r="2">
          <cell r="G2" t="str">
            <v>Period</v>
          </cell>
          <cell r="H2" t="str">
            <v>M/E Date</v>
          </cell>
          <cell r="I2">
            <v>0</v>
          </cell>
        </row>
        <row r="3">
          <cell r="H3">
            <v>39538</v>
          </cell>
          <cell r="I3">
            <v>0</v>
          </cell>
        </row>
        <row r="4">
          <cell r="H4">
            <v>39568</v>
          </cell>
          <cell r="I4">
            <v>1</v>
          </cell>
        </row>
        <row r="5">
          <cell r="H5">
            <v>39599</v>
          </cell>
          <cell r="I5">
            <v>2</v>
          </cell>
        </row>
        <row r="6">
          <cell r="H6">
            <v>39629</v>
          </cell>
          <cell r="I6">
            <v>3</v>
          </cell>
        </row>
        <row r="7">
          <cell r="H7">
            <v>39660</v>
          </cell>
          <cell r="I7">
            <v>4</v>
          </cell>
        </row>
        <row r="8">
          <cell r="H8">
            <v>39691</v>
          </cell>
          <cell r="I8">
            <v>5</v>
          </cell>
        </row>
        <row r="9">
          <cell r="H9">
            <v>39721</v>
          </cell>
          <cell r="I9">
            <v>6</v>
          </cell>
        </row>
        <row r="10">
          <cell r="H10">
            <v>39752</v>
          </cell>
          <cell r="I10">
            <v>7</v>
          </cell>
        </row>
        <row r="11">
          <cell r="H11">
            <v>39782</v>
          </cell>
          <cell r="I11">
            <v>8</v>
          </cell>
        </row>
        <row r="12">
          <cell r="H12">
            <v>39813</v>
          </cell>
          <cell r="I12">
            <v>9</v>
          </cell>
        </row>
        <row r="13">
          <cell r="H13">
            <v>39844</v>
          </cell>
          <cell r="I13">
            <v>10</v>
          </cell>
        </row>
        <row r="14">
          <cell r="H14">
            <v>39872</v>
          </cell>
          <cell r="I14">
            <v>11</v>
          </cell>
        </row>
        <row r="15">
          <cell r="H15">
            <v>39903</v>
          </cell>
          <cell r="I15">
            <v>12</v>
          </cell>
        </row>
        <row r="16">
          <cell r="H16">
            <v>0</v>
          </cell>
          <cell r="I16">
            <v>0</v>
          </cell>
        </row>
        <row r="17">
          <cell r="H17">
            <v>39905</v>
          </cell>
          <cell r="I17">
            <v>12</v>
          </cell>
        </row>
        <row r="18">
          <cell r="H18">
            <v>39906</v>
          </cell>
          <cell r="I18">
            <v>12</v>
          </cell>
        </row>
        <row r="19">
          <cell r="H19">
            <v>39907</v>
          </cell>
          <cell r="I19">
            <v>12</v>
          </cell>
        </row>
        <row r="20">
          <cell r="H20">
            <v>39908</v>
          </cell>
          <cell r="I20">
            <v>12</v>
          </cell>
        </row>
        <row r="21">
          <cell r="H21">
            <v>39909</v>
          </cell>
          <cell r="I21">
            <v>12</v>
          </cell>
        </row>
        <row r="22">
          <cell r="H22">
            <v>39910</v>
          </cell>
          <cell r="I22">
            <v>12</v>
          </cell>
        </row>
      </sheetData>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row r="1">
          <cell r="I1" t="str">
            <v>M/E Date</v>
          </cell>
          <cell r="J1" t="str">
            <v>Period</v>
          </cell>
        </row>
        <row r="2">
          <cell r="I2">
            <v>38807</v>
          </cell>
          <cell r="J2">
            <v>0</v>
          </cell>
        </row>
        <row r="3">
          <cell r="I3">
            <v>38837</v>
          </cell>
          <cell r="J3">
            <v>1</v>
          </cell>
        </row>
        <row r="4">
          <cell r="I4">
            <v>38868</v>
          </cell>
          <cell r="J4">
            <v>2</v>
          </cell>
        </row>
        <row r="5">
          <cell r="I5">
            <v>38898</v>
          </cell>
          <cell r="J5">
            <v>3</v>
          </cell>
        </row>
        <row r="6">
          <cell r="I6">
            <v>38929</v>
          </cell>
          <cell r="J6">
            <v>4</v>
          </cell>
        </row>
        <row r="7">
          <cell r="I7">
            <v>38960</v>
          </cell>
          <cell r="J7">
            <v>5</v>
          </cell>
        </row>
        <row r="8">
          <cell r="I8">
            <v>38990</v>
          </cell>
          <cell r="J8">
            <v>6</v>
          </cell>
        </row>
        <row r="9">
          <cell r="I9">
            <v>39021</v>
          </cell>
          <cell r="J9">
            <v>7</v>
          </cell>
        </row>
        <row r="10">
          <cell r="I10">
            <v>39051</v>
          </cell>
          <cell r="J10">
            <v>8</v>
          </cell>
        </row>
        <row r="11">
          <cell r="I11">
            <v>39082</v>
          </cell>
          <cell r="J11">
            <v>9</v>
          </cell>
        </row>
        <row r="12">
          <cell r="I12">
            <v>39113</v>
          </cell>
          <cell r="J12">
            <v>10</v>
          </cell>
        </row>
        <row r="13">
          <cell r="I13">
            <v>39141</v>
          </cell>
          <cell r="J13">
            <v>11</v>
          </cell>
        </row>
        <row r="14">
          <cell r="I14">
            <v>39172</v>
          </cell>
          <cell r="J14">
            <v>12</v>
          </cell>
        </row>
        <row r="15">
          <cell r="I15">
            <v>39202</v>
          </cell>
          <cell r="J15">
            <v>13</v>
          </cell>
        </row>
        <row r="16">
          <cell r="I16">
            <v>39233</v>
          </cell>
          <cell r="J16">
            <v>14</v>
          </cell>
        </row>
        <row r="17">
          <cell r="I17">
            <v>39263</v>
          </cell>
          <cell r="J17">
            <v>15</v>
          </cell>
        </row>
        <row r="18">
          <cell r="I18">
            <v>39294</v>
          </cell>
          <cell r="J18">
            <v>16</v>
          </cell>
        </row>
        <row r="19">
          <cell r="I19">
            <v>39325</v>
          </cell>
          <cell r="J19">
            <v>17</v>
          </cell>
        </row>
        <row r="20">
          <cell r="I20">
            <v>39355</v>
          </cell>
          <cell r="J20">
            <v>18</v>
          </cell>
        </row>
        <row r="21">
          <cell r="I21">
            <v>39386</v>
          </cell>
          <cell r="J21">
            <v>19</v>
          </cell>
        </row>
        <row r="22">
          <cell r="I22">
            <v>39416</v>
          </cell>
          <cell r="J22">
            <v>20</v>
          </cell>
        </row>
        <row r="23">
          <cell r="I23">
            <v>39447</v>
          </cell>
          <cell r="J23">
            <v>21</v>
          </cell>
        </row>
        <row r="24">
          <cell r="I24">
            <v>39478</v>
          </cell>
          <cell r="J24">
            <v>22</v>
          </cell>
        </row>
        <row r="25">
          <cell r="I25">
            <v>39507</v>
          </cell>
          <cell r="J25">
            <v>23</v>
          </cell>
        </row>
        <row r="26">
          <cell r="I26">
            <v>39538</v>
          </cell>
          <cell r="J26">
            <v>24</v>
          </cell>
        </row>
      </sheetData>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sheetName val="JOURNAL UPLOAD"/>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opex by directorate"/>
      <sheetName val="Board PL"/>
      <sheetName val="Board BS"/>
      <sheetName val="Detailed opex by directorate"/>
      <sheetName val="Detailed PL"/>
      <sheetName val="Detailed BS"/>
      <sheetName val="Directorate I&amp;E"/>
      <sheetName val="TB"/>
      <sheetName val="Tables SMT"/>
      <sheetName val="Tables BS"/>
      <sheetName val="PIVOT TOTAL"/>
      <sheetName val="PIVOT YTD CORP"/>
      <sheetName val="PIVOT YTD"/>
      <sheetName val="PIVOT YEAR"/>
      <sheetName val="PIVOT FY"/>
      <sheetName val="Last Year"/>
      <sheetName val="TwinCube"/>
      <sheetName val="Parms"/>
      <sheetName val="Last Years Actuals"/>
      <sheetName val="P&amp;L Tab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9">
          <cell r="B9">
            <v>12</v>
          </cell>
        </row>
        <row r="10">
          <cell r="B10" t="str">
            <v>ACTUALS</v>
          </cell>
        </row>
        <row r="11">
          <cell r="B11" t="str">
            <v>BUDGET</v>
          </cell>
        </row>
        <row r="12">
          <cell r="B12" t="str">
            <v>FORECAST</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trols"/>
      <sheetName val="Demand Forecasts"/>
      <sheetName val="Actual Data"/>
      <sheetName val="Connected Pop Calcs"/>
      <sheetName val="GDP Calcs"/>
      <sheetName val="Climate Calcs"/>
      <sheetName val="Demand Model"/>
      <sheetName val="Data for Charts"/>
    </sheetNames>
    <sheetDataSet>
      <sheetData sheetId="0"/>
      <sheetData sheetId="1"/>
      <sheetData sheetId="2"/>
      <sheetData sheetId="3"/>
      <sheetData sheetId="4"/>
      <sheetData sheetId="5"/>
      <sheetData sheetId="6"/>
      <sheetData sheetId="7"/>
      <sheetData sheetId="8">
        <row r="8">
          <cell r="D8">
            <v>280</v>
          </cell>
          <cell r="K8">
            <v>1219</v>
          </cell>
          <cell r="R8">
            <v>1219</v>
          </cell>
          <cell r="Y8">
            <v>68</v>
          </cell>
          <cell r="AD8">
            <v>806</v>
          </cell>
          <cell r="AY8">
            <v>67</v>
          </cell>
        </row>
        <row r="11">
          <cell r="E11" t="str">
            <v>1993-1</v>
          </cell>
          <cell r="F11">
            <v>1.0221760221760245E-2</v>
          </cell>
          <cell r="G11" t="e">
            <v>#N/A</v>
          </cell>
          <cell r="L11" t="str">
            <v>1962-1</v>
          </cell>
          <cell r="M11">
            <v>91.4</v>
          </cell>
          <cell r="N11" t="e">
            <v>#N/A</v>
          </cell>
          <cell r="S11" t="str">
            <v>1962-1</v>
          </cell>
          <cell r="T11" t="e">
            <v>#N/A</v>
          </cell>
          <cell r="U11" t="e">
            <v>#N/A</v>
          </cell>
          <cell r="W11">
            <v>1996</v>
          </cell>
          <cell r="X11">
            <v>965704.99999999988</v>
          </cell>
          <cell r="Y11" t="e">
            <v>#N/A</v>
          </cell>
        </row>
        <row r="12">
          <cell r="AE12" t="str">
            <v>1996-6</v>
          </cell>
          <cell r="AG12">
            <v>286.46216098753825</v>
          </cell>
          <cell r="AH12" t="e">
            <v>#N/A</v>
          </cell>
          <cell r="AI12" t="e">
            <v>#N/A</v>
          </cell>
          <cell r="AJ12" t="e">
            <v>#N/A</v>
          </cell>
          <cell r="AK12" t="e">
            <v>#N/A</v>
          </cell>
          <cell r="AL12">
            <v>8.2991382352941176</v>
          </cell>
          <cell r="AM12" t="e">
            <v>#N/A</v>
          </cell>
          <cell r="AN12" t="e">
            <v>#N/A</v>
          </cell>
          <cell r="AO12" t="e">
            <v>#N/A</v>
          </cell>
          <cell r="AP12" t="e">
            <v>#N/A</v>
          </cell>
          <cell r="AV12">
            <v>1997</v>
          </cell>
          <cell r="AX12">
            <v>303.78145628357663</v>
          </cell>
          <cell r="AY12" t="e">
            <v>#N/A</v>
          </cell>
          <cell r="AZ12" t="e">
            <v>#N/A</v>
          </cell>
          <cell r="BA12" t="e">
            <v>#N/A</v>
          </cell>
          <cell r="BB12">
            <v>110.39723725490195</v>
          </cell>
          <cell r="BC12">
            <v>111.36388678638113</v>
          </cell>
          <cell r="BD12" t="e">
            <v>#N/A</v>
          </cell>
          <cell r="BE12" t="e">
            <v>#N/A</v>
          </cell>
          <cell r="BF12" t="e">
            <v>#N/A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exp report"/>
      <sheetName val="3080, 3081, 3082, 3083"/>
      <sheetName val="3250"/>
      <sheetName val="3500"/>
      <sheetName val="3510 Full Year"/>
      <sheetName val="3510"/>
      <sheetName val="3520"/>
      <sheetName val="3561"/>
      <sheetName val="3840"/>
      <sheetName val="3935"/>
      <sheetName val="SWA_JOURNAL_LINES-390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PAYMENT STATEMENT"/>
      <sheetName val="Sheet1"/>
      <sheetName val="SUMMARY"/>
      <sheetName val="CONTROL"/>
      <sheetName val="Ebill"/>
      <sheetName val="Post Met"/>
      <sheetName val="Post Unm"/>
      <sheetName val="Post TE"/>
      <sheetName val="Pre All"/>
      <sheetName val="Cash"/>
      <sheetName val="Additional Bills"/>
      <sheetName val="Missing - Check"/>
      <sheetName val="Missing2 - Check"/>
      <sheetName val="Missing - Rollup"/>
      <sheetName val="ALL"/>
      <sheetName val="Rollup"/>
      <sheetName val="Dates"/>
      <sheetName val="Parms"/>
    </sheetNames>
    <sheetDataSet>
      <sheetData sheetId="0" refreshError="1"/>
      <sheetData sheetId="1" refreshError="1"/>
      <sheetData sheetId="2" refreshError="1">
        <row r="39">
          <cell r="J39">
            <v>-1023.2692615384658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05-06 GT Fixed Accrual"/>
      <sheetName val="PI Insurance"/>
      <sheetName val="Service Contracts"/>
      <sheetName val="JOURNAL UPLOAD"/>
    </sheetNames>
    <sheetDataSet>
      <sheetData sheetId="0" refreshError="1"/>
      <sheetData sheetId="1" refreshError="1"/>
      <sheetData sheetId="2" refreshError="1"/>
      <sheetData sheetId="3" refreshError="1"/>
      <sheetData sheetId="4" refreshError="1">
        <row r="7">
          <cell r="H7">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RiskSwappedFuncs"/>
      <sheetName val="Control Sheet"/>
      <sheetName val="Output template"/>
      <sheetName val="CAPEX numbers"/>
      <sheetName val="Model"/>
      <sheetName val="Other inputs"/>
      <sheetName val="Replacement Plug &amp; Play"/>
      <sheetName val="Sheet3"/>
      <sheetName val="Print template 1pp"/>
      <sheetName val="Print template 2pp"/>
      <sheetName val="Scenarios 150m borrowin"/>
      <sheetName val="Scenarios CTR changes"/>
      <sheetName val="Transition year as output"/>
    </sheetNames>
    <sheetDataSet>
      <sheetData sheetId="0"/>
      <sheetData sheetId="1"/>
      <sheetData sheetId="2">
        <row r="4">
          <cell r="E4">
            <v>22</v>
          </cell>
          <cell r="J4">
            <v>1078.9624567696026</v>
          </cell>
        </row>
        <row r="27">
          <cell r="E27">
            <v>0.03</v>
          </cell>
        </row>
      </sheetData>
      <sheetData sheetId="3">
        <row r="20">
          <cell r="D20" t="str">
            <v>2021/22</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 val="Sheet1"/>
    </sheetNames>
    <sheetDataSet>
      <sheetData sheetId="0" refreshError="1"/>
      <sheetData sheetId="1" refreshError="1">
        <row r="1">
          <cell r="A1" t="str">
            <v>Emp Number</v>
          </cell>
          <cell r="B1" t="str">
            <v>Emp Name</v>
          </cell>
          <cell r="C1" t="str">
            <v>Emp Surname</v>
          </cell>
          <cell r="D1" t="str">
            <v>Contact Name</v>
          </cell>
        </row>
        <row r="2">
          <cell r="A2">
            <v>2808</v>
          </cell>
          <cell r="B2" t="str">
            <v>ROBERT</v>
          </cell>
          <cell r="C2" t="str">
            <v>MELIA</v>
          </cell>
          <cell r="D2" t="str">
            <v>WILLIAM LANGAN</v>
          </cell>
        </row>
        <row r="3">
          <cell r="A3">
            <v>3161</v>
          </cell>
          <cell r="B3" t="str">
            <v>JAMES</v>
          </cell>
          <cell r="C3" t="str">
            <v>MCLEOD ANDERSON</v>
          </cell>
          <cell r="D3" t="str">
            <v>CAMPBELL CONNOR</v>
          </cell>
        </row>
        <row r="4">
          <cell r="A4">
            <v>3753</v>
          </cell>
          <cell r="B4" t="str">
            <v xml:space="preserve">STUART </v>
          </cell>
          <cell r="C4" t="str">
            <v>SPROTT</v>
          </cell>
          <cell r="D4" t="str">
            <v>ELAINE PEACOCK</v>
          </cell>
        </row>
        <row r="5">
          <cell r="A5">
            <v>21216</v>
          </cell>
          <cell r="B5" t="str">
            <v>JAMES</v>
          </cell>
          <cell r="C5" t="str">
            <v>FORD</v>
          </cell>
          <cell r="D5" t="str">
            <v>WILLIAM LANGAN</v>
          </cell>
        </row>
        <row r="6">
          <cell r="A6">
            <v>21217</v>
          </cell>
          <cell r="B6" t="str">
            <v>DAVID</v>
          </cell>
          <cell r="C6" t="str">
            <v>BROWN</v>
          </cell>
          <cell r="D6" t="str">
            <v>WILLIAM LANGAN</v>
          </cell>
        </row>
        <row r="7">
          <cell r="A7">
            <v>21221</v>
          </cell>
          <cell r="B7" t="str">
            <v>GORDON</v>
          </cell>
          <cell r="C7" t="str">
            <v>YOUNG</v>
          </cell>
          <cell r="D7" t="str">
            <v>WILLIAM LANGAN</v>
          </cell>
        </row>
        <row r="8">
          <cell r="A8">
            <v>21222</v>
          </cell>
          <cell r="B8" t="str">
            <v>DOUGLAS</v>
          </cell>
          <cell r="C8" t="str">
            <v>DUNN</v>
          </cell>
          <cell r="D8" t="str">
            <v>WILLIAM LANGAN</v>
          </cell>
        </row>
        <row r="9">
          <cell r="A9">
            <v>21225</v>
          </cell>
          <cell r="B9" t="str">
            <v>LEE DAVID</v>
          </cell>
          <cell r="C9" t="str">
            <v>COUCH</v>
          </cell>
          <cell r="D9" t="str">
            <v>WILLIAM LANGAN</v>
          </cell>
        </row>
        <row r="10">
          <cell r="A10">
            <v>21235</v>
          </cell>
          <cell r="B10" t="str">
            <v>PAUL</v>
          </cell>
          <cell r="C10" t="str">
            <v>MCGETTIGAN</v>
          </cell>
          <cell r="D10" t="str">
            <v>WILLIAM LANGAN</v>
          </cell>
        </row>
        <row r="11">
          <cell r="A11">
            <v>21236</v>
          </cell>
          <cell r="B11" t="str">
            <v>GRAHAM</v>
          </cell>
          <cell r="C11" t="str">
            <v>CAMERON</v>
          </cell>
          <cell r="D11" t="str">
            <v>WILLIAM LANGAN</v>
          </cell>
        </row>
        <row r="12">
          <cell r="A12">
            <v>21237</v>
          </cell>
          <cell r="B12" t="str">
            <v>MARK</v>
          </cell>
          <cell r="C12" t="str">
            <v>LAWLESS</v>
          </cell>
          <cell r="D12" t="str">
            <v>WILLIAM LANGAN</v>
          </cell>
        </row>
        <row r="13">
          <cell r="A13">
            <v>21238</v>
          </cell>
          <cell r="B13" t="str">
            <v>NEIL</v>
          </cell>
          <cell r="C13" t="str">
            <v>MCKAY</v>
          </cell>
          <cell r="D13" t="str">
            <v>WILLIAM LANGAN</v>
          </cell>
        </row>
        <row r="14">
          <cell r="A14">
            <v>21239</v>
          </cell>
          <cell r="B14" t="str">
            <v>THOMAS</v>
          </cell>
          <cell r="C14" t="str">
            <v>GORMAN</v>
          </cell>
          <cell r="D14" t="str">
            <v>WILLIAM LANGAN</v>
          </cell>
        </row>
        <row r="15">
          <cell r="A15">
            <v>21241</v>
          </cell>
          <cell r="B15" t="str">
            <v>ALEXANDER</v>
          </cell>
          <cell r="C15" t="str">
            <v>TURTON</v>
          </cell>
          <cell r="D15" t="str">
            <v>WILLIAM LANGAN</v>
          </cell>
        </row>
        <row r="16">
          <cell r="A16">
            <v>21250</v>
          </cell>
          <cell r="B16" t="str">
            <v xml:space="preserve">BRIAN </v>
          </cell>
          <cell r="C16" t="str">
            <v>MURPHY</v>
          </cell>
          <cell r="D16" t="str">
            <v>WILLIAM LANGAN</v>
          </cell>
        </row>
        <row r="17">
          <cell r="A17">
            <v>21251</v>
          </cell>
          <cell r="B17" t="str">
            <v>ROBERT</v>
          </cell>
          <cell r="C17" t="str">
            <v>MCGREGOR</v>
          </cell>
          <cell r="D17" t="str">
            <v>WILLIAM LANGAN</v>
          </cell>
        </row>
        <row r="18">
          <cell r="A18">
            <v>21253</v>
          </cell>
          <cell r="B18" t="str">
            <v>ANDREW</v>
          </cell>
          <cell r="C18" t="str">
            <v>CARMICHAEL</v>
          </cell>
          <cell r="D18" t="str">
            <v>WILLIAM LANGAN</v>
          </cell>
        </row>
        <row r="19">
          <cell r="A19">
            <v>21256</v>
          </cell>
          <cell r="B19" t="str">
            <v>ALAN</v>
          </cell>
          <cell r="C19" t="str">
            <v>GRAHAM</v>
          </cell>
          <cell r="D19" t="str">
            <v>WILLIAM LANGAN</v>
          </cell>
        </row>
        <row r="20">
          <cell r="A20">
            <v>21258</v>
          </cell>
          <cell r="B20" t="str">
            <v>RONALD</v>
          </cell>
          <cell r="C20" t="str">
            <v>GILBERT</v>
          </cell>
          <cell r="D20" t="str">
            <v>WILLIAM LANGAN</v>
          </cell>
        </row>
        <row r="21">
          <cell r="A21">
            <v>21264</v>
          </cell>
          <cell r="B21" t="str">
            <v>TOM</v>
          </cell>
          <cell r="C21" t="str">
            <v>MEHARRY</v>
          </cell>
          <cell r="D21" t="str">
            <v>WILLIAM LANGAN</v>
          </cell>
        </row>
        <row r="22">
          <cell r="A22">
            <v>21267</v>
          </cell>
          <cell r="B22" t="str">
            <v>GREAME</v>
          </cell>
          <cell r="C22" t="str">
            <v>MCKAY</v>
          </cell>
          <cell r="D22" t="str">
            <v>WILLIAM LANGAN</v>
          </cell>
        </row>
        <row r="23">
          <cell r="A23">
            <v>21274</v>
          </cell>
          <cell r="B23" t="str">
            <v>ALAN</v>
          </cell>
          <cell r="C23" t="str">
            <v>BULLOCK</v>
          </cell>
          <cell r="D23" t="str">
            <v>TAM REARMEN</v>
          </cell>
        </row>
        <row r="24">
          <cell r="A24">
            <v>21278</v>
          </cell>
          <cell r="B24" t="str">
            <v xml:space="preserve">CLAIRE </v>
          </cell>
          <cell r="C24" t="str">
            <v>FERGUSON</v>
          </cell>
          <cell r="D24" t="str">
            <v>WILLIAM LANGAN</v>
          </cell>
        </row>
        <row r="25">
          <cell r="A25">
            <v>21301</v>
          </cell>
          <cell r="B25" t="str">
            <v>IAN</v>
          </cell>
          <cell r="C25" t="str">
            <v>MCKAY</v>
          </cell>
          <cell r="D25" t="str">
            <v>WILLIAM LANGAN</v>
          </cell>
        </row>
        <row r="26">
          <cell r="A26">
            <v>21305</v>
          </cell>
          <cell r="B26" t="str">
            <v>JOHN</v>
          </cell>
          <cell r="C26" t="str">
            <v>CREE</v>
          </cell>
          <cell r="D26" t="str">
            <v>WILLIAM LANGAN</v>
          </cell>
        </row>
        <row r="27">
          <cell r="A27">
            <v>21319</v>
          </cell>
          <cell r="B27" t="str">
            <v xml:space="preserve">BRIAN </v>
          </cell>
          <cell r="C27" t="str">
            <v>PEACOCK</v>
          </cell>
          <cell r="D27" t="str">
            <v>WILLIAM LANGAN</v>
          </cell>
        </row>
        <row r="28">
          <cell r="A28">
            <v>21321</v>
          </cell>
          <cell r="B28" t="str">
            <v>JOHN</v>
          </cell>
          <cell r="C28" t="str">
            <v>HUGHES</v>
          </cell>
          <cell r="D28" t="str">
            <v>WILLIAM LANGAN</v>
          </cell>
        </row>
        <row r="29">
          <cell r="A29">
            <v>21325</v>
          </cell>
          <cell r="B29" t="str">
            <v>JOHN</v>
          </cell>
          <cell r="C29" t="str">
            <v>CAMPBELL</v>
          </cell>
          <cell r="D29" t="str">
            <v>WILLIAM LANGAN</v>
          </cell>
        </row>
        <row r="30">
          <cell r="A30">
            <v>21326</v>
          </cell>
          <cell r="B30" t="str">
            <v>GREIG</v>
          </cell>
          <cell r="C30" t="str">
            <v>SMITH</v>
          </cell>
          <cell r="D30" t="str">
            <v>WILLIAM LANGAN</v>
          </cell>
        </row>
        <row r="31">
          <cell r="A31">
            <v>21336</v>
          </cell>
          <cell r="B31" t="str">
            <v>SUSANNE</v>
          </cell>
          <cell r="C31" t="str">
            <v>SINCLAIR</v>
          </cell>
          <cell r="D31" t="str">
            <v>RAYMOND SMITH</v>
          </cell>
        </row>
        <row r="32">
          <cell r="A32">
            <v>21338</v>
          </cell>
          <cell r="B32" t="str">
            <v xml:space="preserve">ALLAN </v>
          </cell>
          <cell r="C32" t="str">
            <v>WARREN</v>
          </cell>
          <cell r="D32" t="str">
            <v>WILLIAM LANGAN</v>
          </cell>
        </row>
        <row r="33">
          <cell r="A33">
            <v>21340</v>
          </cell>
          <cell r="B33" t="str">
            <v>ROBERT</v>
          </cell>
          <cell r="C33" t="str">
            <v>MILLAR</v>
          </cell>
          <cell r="D33" t="str">
            <v>WILLIAM LANGAN</v>
          </cell>
        </row>
        <row r="34">
          <cell r="A34">
            <v>21363</v>
          </cell>
          <cell r="B34" t="str">
            <v>ANGUS</v>
          </cell>
          <cell r="C34" t="str">
            <v>MCBAIN</v>
          </cell>
          <cell r="D34" t="str">
            <v>WILLIAM LANGAN</v>
          </cell>
        </row>
        <row r="35">
          <cell r="A35">
            <v>21365</v>
          </cell>
          <cell r="B35" t="str">
            <v>PAUL</v>
          </cell>
          <cell r="C35" t="str">
            <v>ATKINSON</v>
          </cell>
          <cell r="D35" t="str">
            <v>WILLIAM LANGAN</v>
          </cell>
        </row>
        <row r="36">
          <cell r="A36">
            <v>21366</v>
          </cell>
          <cell r="B36" t="str">
            <v>WILLIAM</v>
          </cell>
          <cell r="C36" t="str">
            <v>CARMICHAEL</v>
          </cell>
          <cell r="D36" t="str">
            <v>WILLIAM LANGAN</v>
          </cell>
        </row>
        <row r="37">
          <cell r="A37">
            <v>21367</v>
          </cell>
          <cell r="B37" t="str">
            <v>PETER</v>
          </cell>
          <cell r="C37" t="str">
            <v>RAFFERTY</v>
          </cell>
          <cell r="D37" t="str">
            <v>WILLIAM LANGAN</v>
          </cell>
        </row>
        <row r="38">
          <cell r="A38">
            <v>21368</v>
          </cell>
          <cell r="B38" t="str">
            <v>GARY</v>
          </cell>
          <cell r="C38" t="str">
            <v>GRAHAM</v>
          </cell>
          <cell r="D38" t="str">
            <v>WILLIAM LANGAN</v>
          </cell>
        </row>
        <row r="39">
          <cell r="A39">
            <v>21369</v>
          </cell>
          <cell r="B39" t="str">
            <v>GARY</v>
          </cell>
          <cell r="C39" t="str">
            <v>MCPHEE</v>
          </cell>
          <cell r="D39" t="str">
            <v>WILLIAM LANGAN</v>
          </cell>
        </row>
        <row r="40">
          <cell r="A40">
            <v>21370</v>
          </cell>
          <cell r="B40" t="str">
            <v>FRASER</v>
          </cell>
          <cell r="C40" t="str">
            <v>MILLIKEN</v>
          </cell>
          <cell r="D40" t="str">
            <v>WILLIAM LANGAN</v>
          </cell>
        </row>
        <row r="41">
          <cell r="A41">
            <v>21373</v>
          </cell>
          <cell r="B41" t="str">
            <v>KEVIN DUNCAN</v>
          </cell>
          <cell r="C41" t="str">
            <v>THORBURN</v>
          </cell>
          <cell r="D41" t="str">
            <v>WILLIAM LANGAN</v>
          </cell>
        </row>
        <row r="42">
          <cell r="A42">
            <v>21384</v>
          </cell>
          <cell r="B42" t="str">
            <v xml:space="preserve">EILEEN </v>
          </cell>
          <cell r="C42" t="str">
            <v>RUSSELL</v>
          </cell>
          <cell r="D42" t="str">
            <v>WILLIAM LANGAN</v>
          </cell>
        </row>
        <row r="43">
          <cell r="A43">
            <v>21391</v>
          </cell>
          <cell r="B43" t="str">
            <v>STUART</v>
          </cell>
          <cell r="C43" t="str">
            <v>ANDERSON</v>
          </cell>
          <cell r="D43" t="str">
            <v>WILLIAM LANGAN</v>
          </cell>
        </row>
        <row r="44">
          <cell r="A44">
            <v>21397</v>
          </cell>
          <cell r="B44" t="str">
            <v>ALISTAIR</v>
          </cell>
          <cell r="C44" t="str">
            <v>MACNAB</v>
          </cell>
          <cell r="D44" t="str">
            <v>WILLIAM TURNEY</v>
          </cell>
        </row>
        <row r="45">
          <cell r="A45">
            <v>21397</v>
          </cell>
          <cell r="B45" t="str">
            <v>ALISTAIR</v>
          </cell>
          <cell r="C45" t="str">
            <v>MACNAB</v>
          </cell>
          <cell r="D45" t="str">
            <v>WILLIAM LANGAN</v>
          </cell>
        </row>
        <row r="46">
          <cell r="A46">
            <v>21402</v>
          </cell>
          <cell r="B46" t="str">
            <v>JENNIFER</v>
          </cell>
          <cell r="C46" t="str">
            <v>MACKENZIE</v>
          </cell>
          <cell r="D46" t="str">
            <v>MIKE MCHLINCHEY</v>
          </cell>
        </row>
        <row r="47">
          <cell r="A47">
            <v>21403</v>
          </cell>
          <cell r="B47" t="str">
            <v>ZOE</v>
          </cell>
          <cell r="C47" t="str">
            <v>HEWITT</v>
          </cell>
          <cell r="D47" t="str">
            <v>ANDY SMITH</v>
          </cell>
        </row>
        <row r="48">
          <cell r="A48">
            <v>21404</v>
          </cell>
          <cell r="B48" t="str">
            <v>DARRELL</v>
          </cell>
          <cell r="C48" t="str">
            <v>MITCHELL</v>
          </cell>
          <cell r="D48" t="str">
            <v>WILLIAM LANGAN</v>
          </cell>
        </row>
        <row r="49">
          <cell r="A49">
            <v>21406</v>
          </cell>
          <cell r="B49" t="str">
            <v>PATRICK</v>
          </cell>
          <cell r="C49" t="str">
            <v>WALKER</v>
          </cell>
          <cell r="D49" t="str">
            <v>WILLIAM LANGAN</v>
          </cell>
        </row>
        <row r="50">
          <cell r="A50">
            <v>21407</v>
          </cell>
          <cell r="B50" t="str">
            <v>BARRY</v>
          </cell>
          <cell r="C50" t="str">
            <v>LOGAN</v>
          </cell>
          <cell r="D50" t="str">
            <v>WILLIAM LANGAN</v>
          </cell>
        </row>
        <row r="51">
          <cell r="A51">
            <v>21409</v>
          </cell>
          <cell r="B51" t="str">
            <v>PATRICK</v>
          </cell>
          <cell r="C51" t="str">
            <v>MCCANN</v>
          </cell>
          <cell r="D51" t="str">
            <v>WILLIAM LANGAN</v>
          </cell>
        </row>
        <row r="52">
          <cell r="A52">
            <v>21410</v>
          </cell>
          <cell r="B52" t="str">
            <v>PAUL</v>
          </cell>
          <cell r="C52" t="str">
            <v>MCLAUGHLIN</v>
          </cell>
          <cell r="D52" t="str">
            <v>WILLIAM LANGAN</v>
          </cell>
        </row>
        <row r="53">
          <cell r="A53">
            <v>21411</v>
          </cell>
          <cell r="B53" t="str">
            <v>THOMAS</v>
          </cell>
          <cell r="C53" t="str">
            <v>THOMSON</v>
          </cell>
          <cell r="D53" t="str">
            <v>WILLIAM LANGAN</v>
          </cell>
        </row>
        <row r="54">
          <cell r="A54">
            <v>21412</v>
          </cell>
          <cell r="B54" t="str">
            <v>CHARLES</v>
          </cell>
          <cell r="C54" t="str">
            <v>DODDS</v>
          </cell>
          <cell r="D54" t="str">
            <v>WILLIAM LANGAN</v>
          </cell>
        </row>
        <row r="55">
          <cell r="A55">
            <v>21413</v>
          </cell>
          <cell r="B55" t="str">
            <v>THOMAS</v>
          </cell>
          <cell r="C55" t="str">
            <v>HALLIDAY</v>
          </cell>
          <cell r="D55" t="str">
            <v>WILLIAM LANGAN</v>
          </cell>
        </row>
        <row r="56">
          <cell r="A56">
            <v>21416</v>
          </cell>
          <cell r="B56" t="str">
            <v>CAROLINE</v>
          </cell>
          <cell r="C56" t="str">
            <v>BOYNE</v>
          </cell>
          <cell r="D56" t="str">
            <v>ISOBEL PITT</v>
          </cell>
        </row>
        <row r="57">
          <cell r="A57">
            <v>21417</v>
          </cell>
          <cell r="B57" t="str">
            <v>LINDA</v>
          </cell>
          <cell r="C57" t="str">
            <v>HIND</v>
          </cell>
          <cell r="D57" t="str">
            <v>WILLIAM LANGAN</v>
          </cell>
        </row>
        <row r="58">
          <cell r="A58">
            <v>21418</v>
          </cell>
          <cell r="B58" t="str">
            <v>NICOLA</v>
          </cell>
          <cell r="C58" t="str">
            <v>GALLOWAY</v>
          </cell>
          <cell r="D58" t="str">
            <v>WILLIAM LANGAN</v>
          </cell>
        </row>
        <row r="59">
          <cell r="A59">
            <v>21423</v>
          </cell>
          <cell r="B59" t="str">
            <v>RONA</v>
          </cell>
          <cell r="C59" t="str">
            <v>RUSSELL</v>
          </cell>
          <cell r="D59" t="str">
            <v>ANDY SMITH</v>
          </cell>
        </row>
        <row r="60">
          <cell r="A60">
            <v>21424</v>
          </cell>
          <cell r="B60" t="str">
            <v>LOUISE</v>
          </cell>
          <cell r="C60" t="str">
            <v>MCDONALD</v>
          </cell>
          <cell r="D60" t="str">
            <v>WILLIAM LANGAN</v>
          </cell>
        </row>
        <row r="61">
          <cell r="A61">
            <v>21425</v>
          </cell>
          <cell r="B61" t="str">
            <v>TONY</v>
          </cell>
          <cell r="C61" t="str">
            <v>BARR</v>
          </cell>
          <cell r="D61" t="str">
            <v>KRISTEN FERTANI</v>
          </cell>
        </row>
        <row r="62">
          <cell r="A62">
            <v>21428</v>
          </cell>
          <cell r="B62" t="str">
            <v xml:space="preserve">STEPHEN </v>
          </cell>
          <cell r="C62" t="str">
            <v>NELSON</v>
          </cell>
          <cell r="D62" t="str">
            <v>WILLIAM LANGAN</v>
          </cell>
        </row>
        <row r="63">
          <cell r="A63">
            <v>21430</v>
          </cell>
          <cell r="B63" t="str">
            <v>JENNIFER</v>
          </cell>
          <cell r="C63" t="str">
            <v>TIERNEY</v>
          </cell>
          <cell r="D63" t="str">
            <v>MARK BOTTOMLEY</v>
          </cell>
        </row>
        <row r="64">
          <cell r="A64">
            <v>21434</v>
          </cell>
          <cell r="B64" t="str">
            <v>RICHARD</v>
          </cell>
          <cell r="C64" t="str">
            <v>FALCONER</v>
          </cell>
          <cell r="D64" t="str">
            <v>LORRAINE MCBEATH</v>
          </cell>
        </row>
        <row r="65">
          <cell r="A65">
            <v>21436</v>
          </cell>
          <cell r="B65" t="str">
            <v>WILLIAM</v>
          </cell>
          <cell r="C65" t="str">
            <v>SMITH</v>
          </cell>
          <cell r="D65" t="str">
            <v>WILLIAM LANGAN</v>
          </cell>
        </row>
        <row r="66">
          <cell r="A66">
            <v>21438</v>
          </cell>
          <cell r="B66" t="str">
            <v>PETER</v>
          </cell>
          <cell r="C66" t="str">
            <v>SIEVWRIGHT</v>
          </cell>
          <cell r="D66" t="str">
            <v>DOUGLAS SMITH</v>
          </cell>
        </row>
        <row r="67">
          <cell r="A67">
            <v>21440</v>
          </cell>
          <cell r="B67" t="str">
            <v>PAUL</v>
          </cell>
          <cell r="C67" t="str">
            <v>MIDDLEMASS</v>
          </cell>
          <cell r="D67" t="str">
            <v>COLIN JONES</v>
          </cell>
        </row>
        <row r="68">
          <cell r="A68">
            <v>21442</v>
          </cell>
          <cell r="B68" t="str">
            <v>IRENE</v>
          </cell>
          <cell r="C68" t="str">
            <v>MCCABE</v>
          </cell>
          <cell r="D68" t="str">
            <v>WILLIAM LANGAN</v>
          </cell>
        </row>
        <row r="69">
          <cell r="A69">
            <v>21443</v>
          </cell>
          <cell r="B69" t="str">
            <v>KEVIN</v>
          </cell>
          <cell r="C69" t="str">
            <v>CAIRNS</v>
          </cell>
          <cell r="D69" t="str">
            <v>WILLIAM LANGAN</v>
          </cell>
        </row>
        <row r="70">
          <cell r="A70">
            <v>21444</v>
          </cell>
          <cell r="B70" t="str">
            <v>SCOTT</v>
          </cell>
          <cell r="C70" t="str">
            <v>NOBLE</v>
          </cell>
          <cell r="D70" t="str">
            <v>JAMES COOPER</v>
          </cell>
        </row>
        <row r="71">
          <cell r="A71">
            <v>21446</v>
          </cell>
          <cell r="B71" t="str">
            <v>LAWRENCE</v>
          </cell>
          <cell r="C71" t="str">
            <v>KIRKLAND</v>
          </cell>
          <cell r="D71" t="str">
            <v>WILLIAM LANGAN</v>
          </cell>
        </row>
        <row r="72">
          <cell r="A72">
            <v>21453</v>
          </cell>
          <cell r="B72" t="str">
            <v>PAUL</v>
          </cell>
          <cell r="C72" t="str">
            <v>MCDONALD</v>
          </cell>
          <cell r="D72" t="str">
            <v>WILLIAM LANGAN</v>
          </cell>
        </row>
        <row r="73">
          <cell r="A73">
            <v>21456</v>
          </cell>
          <cell r="B73" t="str">
            <v>IAN</v>
          </cell>
          <cell r="C73" t="str">
            <v>RITCHIE</v>
          </cell>
          <cell r="D73" t="str">
            <v>COLIN JONES</v>
          </cell>
        </row>
        <row r="74">
          <cell r="A74">
            <v>21459</v>
          </cell>
          <cell r="B74" t="str">
            <v>ROBERT</v>
          </cell>
          <cell r="C74" t="str">
            <v>MCLEOD</v>
          </cell>
          <cell r="D74" t="str">
            <v>WILLIAM LANGAN</v>
          </cell>
        </row>
        <row r="75">
          <cell r="A75">
            <v>21460</v>
          </cell>
          <cell r="B75" t="str">
            <v>JAMES</v>
          </cell>
          <cell r="C75" t="str">
            <v>REID</v>
          </cell>
          <cell r="D75" t="str">
            <v>WILLIAM LANGAN</v>
          </cell>
        </row>
        <row r="76">
          <cell r="A76">
            <v>21462</v>
          </cell>
          <cell r="B76" t="str">
            <v>ROBERT</v>
          </cell>
          <cell r="C76" t="str">
            <v>MCCORMACK</v>
          </cell>
          <cell r="D76" t="str">
            <v>WILLIAM LANGAN</v>
          </cell>
        </row>
        <row r="77">
          <cell r="A77">
            <v>21463</v>
          </cell>
          <cell r="B77" t="str">
            <v>DAVINA</v>
          </cell>
          <cell r="C77" t="str">
            <v>SOSNOWSKI</v>
          </cell>
          <cell r="D77" t="str">
            <v>ALISTAIR DAVIDSON</v>
          </cell>
        </row>
        <row r="78">
          <cell r="A78">
            <v>21470</v>
          </cell>
          <cell r="B78" t="str">
            <v>COLIN</v>
          </cell>
          <cell r="C78" t="str">
            <v>THOMSON</v>
          </cell>
          <cell r="D78" t="str">
            <v>WILLIAM LANGAN</v>
          </cell>
        </row>
        <row r="79">
          <cell r="A79">
            <v>21475</v>
          </cell>
          <cell r="B79" t="str">
            <v>ROBERT</v>
          </cell>
          <cell r="C79" t="str">
            <v>MCELROY</v>
          </cell>
          <cell r="D79" t="str">
            <v>WILLIAM LANGAN</v>
          </cell>
        </row>
        <row r="80">
          <cell r="A80">
            <v>21476</v>
          </cell>
          <cell r="B80" t="str">
            <v>PAUL</v>
          </cell>
          <cell r="C80" t="str">
            <v>MCLAUGHLIN</v>
          </cell>
          <cell r="D80" t="str">
            <v>WILLIAM LANGAN</v>
          </cell>
        </row>
        <row r="81">
          <cell r="A81">
            <v>21480</v>
          </cell>
          <cell r="B81" t="str">
            <v>CATRIONA</v>
          </cell>
          <cell r="C81" t="str">
            <v>JAMES</v>
          </cell>
          <cell r="D81" t="str">
            <v>ROBERT DOUGHTY</v>
          </cell>
        </row>
        <row r="82">
          <cell r="A82">
            <v>21481</v>
          </cell>
          <cell r="B82" t="str">
            <v>ANDREW</v>
          </cell>
          <cell r="C82" t="str">
            <v>GRAY</v>
          </cell>
          <cell r="D82" t="str">
            <v>WILLIAM LANGAN</v>
          </cell>
        </row>
        <row r="83">
          <cell r="A83">
            <v>21482</v>
          </cell>
          <cell r="B83" t="str">
            <v>STUART</v>
          </cell>
          <cell r="C83" t="str">
            <v>WILKINSON</v>
          </cell>
          <cell r="D83" t="str">
            <v>WILLIAM LANGAN</v>
          </cell>
        </row>
        <row r="84">
          <cell r="A84">
            <v>21483</v>
          </cell>
          <cell r="B84" t="str">
            <v>STUART</v>
          </cell>
          <cell r="C84" t="str">
            <v>MABON</v>
          </cell>
          <cell r="D84" t="str">
            <v>GORDON BEVERIDGE</v>
          </cell>
        </row>
        <row r="85">
          <cell r="A85">
            <v>21488</v>
          </cell>
          <cell r="B85" t="str">
            <v>CHRISTAL ANN</v>
          </cell>
          <cell r="C85" t="str">
            <v>SCHNEIDER</v>
          </cell>
          <cell r="D85" t="str">
            <v>ELAINE O'NEILL</v>
          </cell>
        </row>
        <row r="86">
          <cell r="A86">
            <v>21492</v>
          </cell>
          <cell r="B86" t="str">
            <v>GREAME</v>
          </cell>
          <cell r="C86" t="str">
            <v>THOMAS</v>
          </cell>
          <cell r="D86" t="str">
            <v>CLARKE CHING</v>
          </cell>
        </row>
        <row r="87">
          <cell r="A87">
            <v>21493</v>
          </cell>
          <cell r="B87" t="str">
            <v>MARK</v>
          </cell>
          <cell r="C87" t="str">
            <v>GEDDES</v>
          </cell>
          <cell r="D87" t="str">
            <v>STEPHEN MCINTOSH</v>
          </cell>
        </row>
        <row r="88">
          <cell r="A88">
            <v>21494</v>
          </cell>
          <cell r="B88" t="str">
            <v xml:space="preserve">SHAUN </v>
          </cell>
          <cell r="C88" t="str">
            <v>REILLY</v>
          </cell>
          <cell r="D88" t="str">
            <v>L WORSKI</v>
          </cell>
        </row>
        <row r="89">
          <cell r="A89">
            <v>21496</v>
          </cell>
          <cell r="B89" t="str">
            <v>REBECCA</v>
          </cell>
          <cell r="C89" t="str">
            <v>SMITH</v>
          </cell>
          <cell r="D89" t="str">
            <v>JORGE DAVALOS</v>
          </cell>
        </row>
        <row r="90">
          <cell r="A90">
            <v>21497</v>
          </cell>
          <cell r="B90" t="str">
            <v>SINEAD</v>
          </cell>
          <cell r="C90" t="str">
            <v>DUNLOP</v>
          </cell>
          <cell r="D90" t="str">
            <v>KEVIN CLIFTON</v>
          </cell>
        </row>
        <row r="91">
          <cell r="A91">
            <v>21500</v>
          </cell>
          <cell r="B91" t="str">
            <v>DAVID</v>
          </cell>
          <cell r="C91" t="str">
            <v>BATES</v>
          </cell>
          <cell r="D91" t="str">
            <v>ROBERT HENDERSON</v>
          </cell>
        </row>
        <row r="92">
          <cell r="A92">
            <v>21501</v>
          </cell>
          <cell r="B92" t="str">
            <v>GAVIN</v>
          </cell>
          <cell r="C92" t="str">
            <v>REYNOLDS</v>
          </cell>
          <cell r="D92" t="str">
            <v>WILLIAM LANGAN</v>
          </cell>
        </row>
        <row r="93">
          <cell r="A93">
            <v>21502</v>
          </cell>
          <cell r="B93" t="str">
            <v>DAVID</v>
          </cell>
          <cell r="C93" t="str">
            <v>MORLEY</v>
          </cell>
          <cell r="D93" t="str">
            <v>WILLIAM LANGAN</v>
          </cell>
        </row>
        <row r="94">
          <cell r="A94">
            <v>21503</v>
          </cell>
          <cell r="B94" t="str">
            <v>CARLA</v>
          </cell>
          <cell r="C94" t="str">
            <v>HALTON</v>
          </cell>
          <cell r="D94" t="str">
            <v>JORGE DAVALOS</v>
          </cell>
        </row>
        <row r="95">
          <cell r="A95">
            <v>21505</v>
          </cell>
          <cell r="B95" t="str">
            <v>NIALL</v>
          </cell>
          <cell r="C95" t="str">
            <v>AWLSON</v>
          </cell>
          <cell r="D95" t="str">
            <v>CLARKE CHING</v>
          </cell>
        </row>
        <row r="96">
          <cell r="A96">
            <v>21506</v>
          </cell>
          <cell r="B96" t="str">
            <v>JOHN</v>
          </cell>
          <cell r="C96" t="str">
            <v>MCLEAN</v>
          </cell>
          <cell r="D96" t="str">
            <v>WILLIAM LANGAN</v>
          </cell>
        </row>
        <row r="97">
          <cell r="A97">
            <v>21507</v>
          </cell>
          <cell r="B97" t="str">
            <v>CARINA</v>
          </cell>
          <cell r="C97" t="str">
            <v>WILSON</v>
          </cell>
          <cell r="D97" t="str">
            <v>ALISTAIR DAVIDSON</v>
          </cell>
        </row>
        <row r="98">
          <cell r="A98">
            <v>21512</v>
          </cell>
          <cell r="B98" t="str">
            <v>MACKENZIE</v>
          </cell>
          <cell r="C98" t="str">
            <v>NEWHAM</v>
          </cell>
          <cell r="D98" t="str">
            <v>ALISTAIR DAVIDSON</v>
          </cell>
        </row>
        <row r="99">
          <cell r="A99">
            <v>21513</v>
          </cell>
          <cell r="B99" t="str">
            <v>ANDREW</v>
          </cell>
          <cell r="C99" t="str">
            <v>MASON</v>
          </cell>
          <cell r="D99" t="str">
            <v>WILLIAM LANGAN</v>
          </cell>
        </row>
        <row r="100">
          <cell r="A100">
            <v>21514</v>
          </cell>
          <cell r="B100" t="str">
            <v>LISA</v>
          </cell>
          <cell r="C100" t="str">
            <v>BALLANTYNE</v>
          </cell>
          <cell r="D100" t="str">
            <v>IAIN DUMBRECK</v>
          </cell>
        </row>
        <row r="101">
          <cell r="A101">
            <v>21515</v>
          </cell>
          <cell r="B101" t="str">
            <v>STUART</v>
          </cell>
          <cell r="C101" t="str">
            <v>MCPHAIL</v>
          </cell>
          <cell r="D101" t="str">
            <v>CLARKE CHING</v>
          </cell>
        </row>
        <row r="102">
          <cell r="A102">
            <v>21516</v>
          </cell>
          <cell r="B102" t="str">
            <v>SARA</v>
          </cell>
          <cell r="C102" t="str">
            <v>MARSHALL</v>
          </cell>
          <cell r="D102" t="str">
            <v>SURBJIT DHILLON</v>
          </cell>
        </row>
        <row r="103">
          <cell r="A103">
            <v>21517</v>
          </cell>
          <cell r="B103" t="str">
            <v>BECKY</v>
          </cell>
          <cell r="C103" t="str">
            <v>PASSFIELD</v>
          </cell>
          <cell r="D103" t="str">
            <v>ALISTAIR DAVIDSON</v>
          </cell>
        </row>
        <row r="104">
          <cell r="A104">
            <v>21519</v>
          </cell>
          <cell r="B104" t="str">
            <v>LAURA</v>
          </cell>
          <cell r="C104" t="str">
            <v>MACDONALD</v>
          </cell>
          <cell r="D104" t="str">
            <v>ALISTAIR DAVIDSON</v>
          </cell>
        </row>
        <row r="105">
          <cell r="A105">
            <v>21520</v>
          </cell>
          <cell r="B105" t="str">
            <v>SHABANA</v>
          </cell>
          <cell r="C105" t="str">
            <v>JAMIL</v>
          </cell>
          <cell r="D105" t="str">
            <v>ALISTAIR DAVIDSON</v>
          </cell>
        </row>
        <row r="106">
          <cell r="A106">
            <v>21521</v>
          </cell>
          <cell r="B106" t="str">
            <v>NICOLA</v>
          </cell>
          <cell r="C106" t="str">
            <v>MULLAN</v>
          </cell>
          <cell r="D106" t="str">
            <v>ALISTAIR DAVIDSON</v>
          </cell>
        </row>
        <row r="107">
          <cell r="A107">
            <v>21523</v>
          </cell>
          <cell r="B107" t="str">
            <v>MARK</v>
          </cell>
          <cell r="C107" t="str">
            <v>IMRIE</v>
          </cell>
          <cell r="D107" t="str">
            <v>WILLIAM LANGAN</v>
          </cell>
        </row>
        <row r="108">
          <cell r="A108">
            <v>21524</v>
          </cell>
          <cell r="B108" t="str">
            <v>BRIAN</v>
          </cell>
          <cell r="C108" t="str">
            <v>FLANAGAN</v>
          </cell>
          <cell r="D108" t="str">
            <v>WILLIAM LANGAN</v>
          </cell>
        </row>
        <row r="109">
          <cell r="A109">
            <v>21525</v>
          </cell>
          <cell r="B109" t="str">
            <v>CHRISTOPHER</v>
          </cell>
          <cell r="C109" t="str">
            <v>DAILLY</v>
          </cell>
          <cell r="D109" t="str">
            <v>WILLIAM LANGAN</v>
          </cell>
        </row>
        <row r="110">
          <cell r="A110">
            <v>21528</v>
          </cell>
          <cell r="B110" t="str">
            <v>JOHN</v>
          </cell>
          <cell r="C110" t="str">
            <v>COOK</v>
          </cell>
          <cell r="D110" t="str">
            <v>WILLIAM LANGAN</v>
          </cell>
        </row>
        <row r="111">
          <cell r="A111">
            <v>21529</v>
          </cell>
          <cell r="B111" t="str">
            <v>JENNA</v>
          </cell>
          <cell r="C111" t="str">
            <v>REID</v>
          </cell>
          <cell r="D111" t="str">
            <v>CLARKE CHING</v>
          </cell>
        </row>
        <row r="112">
          <cell r="A112">
            <v>21530</v>
          </cell>
          <cell r="B112" t="str">
            <v>DEREK</v>
          </cell>
          <cell r="C112" t="str">
            <v>FRASER</v>
          </cell>
          <cell r="D112" t="str">
            <v>WILLIAM LANGAN</v>
          </cell>
        </row>
        <row r="113">
          <cell r="A113">
            <v>21531</v>
          </cell>
          <cell r="B113" t="str">
            <v>EILDH</v>
          </cell>
          <cell r="C113" t="str">
            <v>SCOTT</v>
          </cell>
          <cell r="D113" t="str">
            <v>IAIN DUMBRECK</v>
          </cell>
        </row>
        <row r="114">
          <cell r="A114">
            <v>21534</v>
          </cell>
          <cell r="B114" t="str">
            <v xml:space="preserve">ELLIS </v>
          </cell>
          <cell r="C114" t="str">
            <v>DUFFY</v>
          </cell>
          <cell r="D114" t="str">
            <v>CLARKE CHING</v>
          </cell>
        </row>
        <row r="115">
          <cell r="A115">
            <v>21535</v>
          </cell>
          <cell r="B115" t="str">
            <v>KRISTOPHER</v>
          </cell>
          <cell r="C115" t="str">
            <v>ALEXANDER</v>
          </cell>
          <cell r="D115" t="str">
            <v>EVELYN LEITCH</v>
          </cell>
        </row>
        <row r="116">
          <cell r="A116">
            <v>21536</v>
          </cell>
          <cell r="B116" t="str">
            <v>CATHERINE</v>
          </cell>
          <cell r="C116" t="str">
            <v>MCKENZIE</v>
          </cell>
          <cell r="D116" t="str">
            <v>WILLIAM LANGAN</v>
          </cell>
        </row>
        <row r="117">
          <cell r="A117">
            <v>21537</v>
          </cell>
          <cell r="B117" t="str">
            <v xml:space="preserve">SHARON </v>
          </cell>
          <cell r="C117" t="str">
            <v>MCCALL</v>
          </cell>
          <cell r="D117" t="str">
            <v>PAULINE MCLAUGHLAN</v>
          </cell>
        </row>
        <row r="118">
          <cell r="A118">
            <v>21538</v>
          </cell>
          <cell r="B118" t="str">
            <v>DAVID</v>
          </cell>
          <cell r="C118" t="str">
            <v>BAXTER</v>
          </cell>
          <cell r="D118" t="str">
            <v>HEIDI FRECGUARD</v>
          </cell>
        </row>
        <row r="119">
          <cell r="A119">
            <v>21539</v>
          </cell>
          <cell r="B119" t="str">
            <v>THOMAS</v>
          </cell>
          <cell r="C119" t="str">
            <v>JENKINS</v>
          </cell>
          <cell r="D119" t="str">
            <v>WILLIAM LANGAN</v>
          </cell>
        </row>
        <row r="120">
          <cell r="A120">
            <v>21541</v>
          </cell>
          <cell r="B120" t="str">
            <v>MIRIAM</v>
          </cell>
          <cell r="C120" t="str">
            <v>MAHONY</v>
          </cell>
          <cell r="D120" t="str">
            <v>ALISTAIR DAVIDSON</v>
          </cell>
        </row>
        <row r="121">
          <cell r="A121">
            <v>21542</v>
          </cell>
          <cell r="B121" t="str">
            <v xml:space="preserve">GRAHAM </v>
          </cell>
          <cell r="C121" t="str">
            <v>HANNAH</v>
          </cell>
          <cell r="D121" t="str">
            <v>CLARKE CHING</v>
          </cell>
        </row>
        <row r="122">
          <cell r="A122">
            <v>21542</v>
          </cell>
          <cell r="B122" t="str">
            <v xml:space="preserve">GRAHAM </v>
          </cell>
          <cell r="C122" t="str">
            <v>HANNAH</v>
          </cell>
          <cell r="D122" t="str">
            <v>FIONA SHEPHERD</v>
          </cell>
        </row>
        <row r="123">
          <cell r="A123">
            <v>21544</v>
          </cell>
          <cell r="B123" t="str">
            <v>SUSAN</v>
          </cell>
          <cell r="C123" t="str">
            <v>MCGOLDRICK</v>
          </cell>
          <cell r="D123" t="str">
            <v>ALISON HONEYFORD</v>
          </cell>
        </row>
        <row r="124">
          <cell r="A124">
            <v>21545</v>
          </cell>
          <cell r="B124" t="str">
            <v>ALAN</v>
          </cell>
          <cell r="C124" t="str">
            <v>HOSIE</v>
          </cell>
          <cell r="D124" t="str">
            <v>CLARKE CHING</v>
          </cell>
        </row>
        <row r="125">
          <cell r="A125">
            <v>21546</v>
          </cell>
          <cell r="B125" t="str">
            <v>LISA</v>
          </cell>
          <cell r="C125" t="str">
            <v>FULLER</v>
          </cell>
          <cell r="D125" t="str">
            <v>CLARKE CHING</v>
          </cell>
        </row>
        <row r="126">
          <cell r="A126">
            <v>21547</v>
          </cell>
          <cell r="B126" t="str">
            <v xml:space="preserve">LORRAINE </v>
          </cell>
          <cell r="C126" t="str">
            <v>BROPHY</v>
          </cell>
          <cell r="D126" t="str">
            <v>CATHY BANKIER</v>
          </cell>
        </row>
        <row r="127">
          <cell r="A127">
            <v>21548</v>
          </cell>
          <cell r="B127" t="str">
            <v xml:space="preserve">STEPHANIE </v>
          </cell>
          <cell r="C127" t="str">
            <v>HARRIS</v>
          </cell>
          <cell r="D127" t="str">
            <v>CLARKE CHING</v>
          </cell>
        </row>
        <row r="128">
          <cell r="A128">
            <v>21549</v>
          </cell>
          <cell r="B128" t="str">
            <v>RAYMOND</v>
          </cell>
          <cell r="C128" t="str">
            <v>NICOL</v>
          </cell>
          <cell r="D128" t="str">
            <v>WILLIAM LANGAN</v>
          </cell>
        </row>
        <row r="129">
          <cell r="A129">
            <v>21552</v>
          </cell>
          <cell r="B129" t="str">
            <v xml:space="preserve">FIONA </v>
          </cell>
          <cell r="C129" t="str">
            <v>CHAN</v>
          </cell>
          <cell r="D129" t="str">
            <v>ALISTAIR DAVIDSON</v>
          </cell>
        </row>
        <row r="130">
          <cell r="A130">
            <v>21553</v>
          </cell>
          <cell r="B130" t="str">
            <v xml:space="preserve">GARETH </v>
          </cell>
          <cell r="C130" t="str">
            <v>HASSON</v>
          </cell>
          <cell r="D130" t="str">
            <v>ALISTAIR DAVIDSON</v>
          </cell>
        </row>
        <row r="131">
          <cell r="A131">
            <v>21557</v>
          </cell>
          <cell r="B131" t="str">
            <v>JOHN</v>
          </cell>
          <cell r="C131" t="str">
            <v>PROPHET</v>
          </cell>
          <cell r="D131" t="str">
            <v>LIZ WOLSKI</v>
          </cell>
        </row>
        <row r="132">
          <cell r="A132">
            <v>21560</v>
          </cell>
          <cell r="B132" t="str">
            <v>NIALL</v>
          </cell>
          <cell r="C132" t="str">
            <v>MCGILL</v>
          </cell>
          <cell r="D132" t="str">
            <v>TAMSYN KENNEDY</v>
          </cell>
        </row>
        <row r="133">
          <cell r="A133">
            <v>21561</v>
          </cell>
          <cell r="B133" t="str">
            <v>RHIANNON</v>
          </cell>
          <cell r="C133" t="str">
            <v>ETHERIDGE</v>
          </cell>
          <cell r="D133" t="str">
            <v>CLARKE CHING</v>
          </cell>
        </row>
        <row r="134">
          <cell r="A134">
            <v>21563</v>
          </cell>
          <cell r="B134" t="str">
            <v>DAVID</v>
          </cell>
          <cell r="C134" t="str">
            <v>BAXTER</v>
          </cell>
          <cell r="D134" t="str">
            <v>HEIDI FREEGUARD</v>
          </cell>
        </row>
        <row r="135">
          <cell r="A135">
            <v>21564</v>
          </cell>
          <cell r="B135" t="str">
            <v>CLAIRE</v>
          </cell>
          <cell r="C135" t="str">
            <v>CALLAGHAN</v>
          </cell>
          <cell r="D135" t="str">
            <v>COLIN WALLCE</v>
          </cell>
        </row>
        <row r="136">
          <cell r="A136">
            <v>21565</v>
          </cell>
          <cell r="B136" t="str">
            <v>CAROLE ANN</v>
          </cell>
          <cell r="C136" t="str">
            <v>DAVIDSON</v>
          </cell>
          <cell r="D136" t="str">
            <v>COLIN WALLCE</v>
          </cell>
        </row>
        <row r="137">
          <cell r="A137">
            <v>21566</v>
          </cell>
          <cell r="B137" t="str">
            <v>FRANCES</v>
          </cell>
          <cell r="C137" t="str">
            <v>MERCER</v>
          </cell>
          <cell r="D137" t="str">
            <v>CLARKE CHING</v>
          </cell>
        </row>
        <row r="138">
          <cell r="A138">
            <v>21568</v>
          </cell>
          <cell r="B138" t="str">
            <v>MICHAEL</v>
          </cell>
          <cell r="C138" t="str">
            <v>SCALLON</v>
          </cell>
          <cell r="D138" t="str">
            <v>CLARKE CHING</v>
          </cell>
        </row>
        <row r="139">
          <cell r="A139">
            <v>21569</v>
          </cell>
          <cell r="B139" t="str">
            <v xml:space="preserve">KERRY </v>
          </cell>
          <cell r="C139" t="str">
            <v>O'HANLON</v>
          </cell>
          <cell r="D139" t="str">
            <v>CLARKE CHING</v>
          </cell>
        </row>
        <row r="140">
          <cell r="A140">
            <v>21573</v>
          </cell>
          <cell r="B140" t="str">
            <v>LISA</v>
          </cell>
          <cell r="C140" t="str">
            <v>SIMPSON</v>
          </cell>
          <cell r="D140" t="str">
            <v>SAMANTHA GORDON</v>
          </cell>
        </row>
        <row r="141">
          <cell r="A141">
            <v>21574</v>
          </cell>
          <cell r="B141" t="str">
            <v>LISA</v>
          </cell>
          <cell r="C141" t="str">
            <v>O'HAGAN</v>
          </cell>
          <cell r="D141" t="str">
            <v>TAMSYN KENNEDY</v>
          </cell>
        </row>
        <row r="142">
          <cell r="A142">
            <v>21579</v>
          </cell>
          <cell r="B142" t="str">
            <v>GRANT</v>
          </cell>
          <cell r="C142" t="str">
            <v>PATIENCE</v>
          </cell>
          <cell r="D142" t="str">
            <v>JOHN GRIFFEN</v>
          </cell>
        </row>
        <row r="143">
          <cell r="A143">
            <v>21580</v>
          </cell>
          <cell r="B143" t="str">
            <v>STEPHEN</v>
          </cell>
          <cell r="C143" t="str">
            <v>MURRAY</v>
          </cell>
          <cell r="D143" t="str">
            <v>WILLIAM LANGAN</v>
          </cell>
        </row>
        <row r="144">
          <cell r="A144">
            <v>21588</v>
          </cell>
          <cell r="B144" t="str">
            <v>ANDREA</v>
          </cell>
          <cell r="C144" t="str">
            <v>CARMICHAEL</v>
          </cell>
          <cell r="D144" t="str">
            <v>SAMANTHA GORDON</v>
          </cell>
        </row>
        <row r="145">
          <cell r="A145">
            <v>21589</v>
          </cell>
          <cell r="B145" t="str">
            <v>NITIN</v>
          </cell>
          <cell r="C145" t="str">
            <v>BELLIKATTI</v>
          </cell>
          <cell r="D145" t="str">
            <v>FIONA PURDOM</v>
          </cell>
        </row>
        <row r="146">
          <cell r="A146">
            <v>21591</v>
          </cell>
          <cell r="B146" t="str">
            <v xml:space="preserve">SANDRA </v>
          </cell>
          <cell r="C146" t="str">
            <v>HAMILTON</v>
          </cell>
          <cell r="D146" t="str">
            <v>EUAN INGRAM</v>
          </cell>
        </row>
        <row r="147">
          <cell r="A147">
            <v>21592</v>
          </cell>
          <cell r="B147" t="str">
            <v>GRAEME</v>
          </cell>
          <cell r="C147" t="str">
            <v>MARSHALL</v>
          </cell>
          <cell r="D147" t="str">
            <v>SAMANTHA GORDON</v>
          </cell>
        </row>
        <row r="148">
          <cell r="A148">
            <v>21597</v>
          </cell>
          <cell r="B148" t="str">
            <v>CHARLES</v>
          </cell>
          <cell r="C148" t="str">
            <v>DONALD</v>
          </cell>
          <cell r="D148" t="str">
            <v>SAMANTHA GORDON</v>
          </cell>
        </row>
        <row r="149">
          <cell r="A149">
            <v>21598</v>
          </cell>
          <cell r="B149" t="str">
            <v>LAIRD</v>
          </cell>
          <cell r="C149" t="str">
            <v>KENNEDY</v>
          </cell>
          <cell r="D149" t="str">
            <v>SAMANTHA GORDON</v>
          </cell>
        </row>
        <row r="150">
          <cell r="A150">
            <v>21599</v>
          </cell>
          <cell r="B150" t="str">
            <v>CLAIRE</v>
          </cell>
          <cell r="C150" t="str">
            <v>MACIEJEWSKI</v>
          </cell>
          <cell r="D150" t="str">
            <v>MARGARET HARDING</v>
          </cell>
        </row>
        <row r="151">
          <cell r="A151">
            <v>21601</v>
          </cell>
          <cell r="B151" t="str">
            <v>MARK</v>
          </cell>
          <cell r="C151" t="str">
            <v>WALLACE</v>
          </cell>
          <cell r="D151" t="str">
            <v>SAMANTHA GORDON</v>
          </cell>
        </row>
        <row r="152">
          <cell r="A152">
            <v>21602</v>
          </cell>
          <cell r="B152" t="str">
            <v>MICHELLE</v>
          </cell>
          <cell r="C152" t="str">
            <v>DUNNETT</v>
          </cell>
          <cell r="D152" t="str">
            <v>SAMANTHA GORDON</v>
          </cell>
        </row>
        <row r="153">
          <cell r="A153">
            <v>21603</v>
          </cell>
          <cell r="B153" t="str">
            <v>BRIAN</v>
          </cell>
          <cell r="C153" t="str">
            <v>DUNN</v>
          </cell>
          <cell r="D153" t="str">
            <v>LIZ WOLSKI</v>
          </cell>
        </row>
        <row r="154">
          <cell r="A154">
            <v>21604</v>
          </cell>
          <cell r="B154" t="str">
            <v>DAVE</v>
          </cell>
          <cell r="C154" t="str">
            <v>STAFFORD</v>
          </cell>
          <cell r="D154" t="str">
            <v>SUSIE NALLY</v>
          </cell>
        </row>
        <row r="155">
          <cell r="A155">
            <v>21605</v>
          </cell>
          <cell r="B155" t="str">
            <v>ROBERT</v>
          </cell>
          <cell r="C155" t="str">
            <v>MACKENZIE</v>
          </cell>
          <cell r="D155" t="str">
            <v>SAMANTHA GORDON</v>
          </cell>
        </row>
        <row r="156">
          <cell r="A156">
            <v>21606</v>
          </cell>
          <cell r="B156" t="str">
            <v>KEVIN</v>
          </cell>
          <cell r="C156" t="str">
            <v>DUFFY</v>
          </cell>
          <cell r="D156" t="str">
            <v>SAMANTHA GORDON</v>
          </cell>
        </row>
        <row r="157">
          <cell r="A157">
            <v>21611</v>
          </cell>
          <cell r="B157" t="str">
            <v xml:space="preserve">DAVID </v>
          </cell>
          <cell r="C157" t="str">
            <v>THOMSON</v>
          </cell>
          <cell r="D157" t="str">
            <v>SAMANTHA GORDON</v>
          </cell>
        </row>
        <row r="158">
          <cell r="A158">
            <v>21614</v>
          </cell>
          <cell r="B158" t="str">
            <v>CHRISTINE</v>
          </cell>
          <cell r="C158" t="str">
            <v>MCGEACHIN</v>
          </cell>
          <cell r="D158" t="str">
            <v>SAMANTHA GORDON</v>
          </cell>
        </row>
        <row r="159">
          <cell r="A159">
            <v>21617</v>
          </cell>
          <cell r="B159" t="str">
            <v>LINDA</v>
          </cell>
          <cell r="C159" t="str">
            <v>LOCHHEAD</v>
          </cell>
          <cell r="D159" t="str">
            <v>SAMANTHA GORDON</v>
          </cell>
        </row>
        <row r="160">
          <cell r="A160">
            <v>21620</v>
          </cell>
          <cell r="B160" t="str">
            <v xml:space="preserve">JULIE </v>
          </cell>
          <cell r="C160" t="str">
            <v>RUSSELL</v>
          </cell>
          <cell r="D160" t="str">
            <v>ANN MARIE MCVITTIE</v>
          </cell>
        </row>
        <row r="161">
          <cell r="A161">
            <v>21623</v>
          </cell>
          <cell r="B161" t="str">
            <v>BRENDAN</v>
          </cell>
          <cell r="C161" t="str">
            <v>CALLAN</v>
          </cell>
          <cell r="D161" t="str">
            <v>SAMANTHA GORDON</v>
          </cell>
        </row>
        <row r="162">
          <cell r="A162">
            <v>21627</v>
          </cell>
          <cell r="B162" t="str">
            <v xml:space="preserve">KRISTOPHER </v>
          </cell>
          <cell r="C162" t="str">
            <v>ALEXANDER</v>
          </cell>
          <cell r="D162" t="str">
            <v>SAMANTHA GORDON</v>
          </cell>
        </row>
        <row r="163">
          <cell r="A163">
            <v>21633</v>
          </cell>
          <cell r="B163" t="str">
            <v>DUNCAN</v>
          </cell>
          <cell r="C163" t="str">
            <v>MASSON</v>
          </cell>
          <cell r="D163" t="str">
            <v>SAMANTHA GORDON</v>
          </cell>
        </row>
        <row r="164">
          <cell r="A164">
            <v>21634</v>
          </cell>
          <cell r="B164" t="str">
            <v>NADINE</v>
          </cell>
          <cell r="C164" t="str">
            <v>MAISEY</v>
          </cell>
          <cell r="D164" t="str">
            <v>ANDREA CHRISTIE</v>
          </cell>
        </row>
        <row r="165">
          <cell r="A165">
            <v>21635</v>
          </cell>
          <cell r="B165" t="str">
            <v>EILEEN</v>
          </cell>
          <cell r="C165" t="str">
            <v>MOORE (WOTHERSPOON)</v>
          </cell>
          <cell r="D165" t="str">
            <v>ALISTAIR MACLEOD</v>
          </cell>
        </row>
        <row r="166">
          <cell r="A166">
            <v>21640</v>
          </cell>
          <cell r="B166" t="str">
            <v>MATTHEW</v>
          </cell>
          <cell r="C166" t="str">
            <v>CREHAN</v>
          </cell>
          <cell r="D166" t="str">
            <v>ELEANOR O'DRISCOLL</v>
          </cell>
        </row>
        <row r="167">
          <cell r="A167">
            <v>21641</v>
          </cell>
          <cell r="B167" t="str">
            <v>ANNA</v>
          </cell>
          <cell r="C167" t="str">
            <v>DHESI</v>
          </cell>
          <cell r="D167" t="str">
            <v>SURBJIT DHILLON</v>
          </cell>
        </row>
        <row r="168">
          <cell r="A168">
            <v>21642</v>
          </cell>
          <cell r="B168" t="str">
            <v>THOMAS</v>
          </cell>
          <cell r="C168" t="str">
            <v>CAMERON</v>
          </cell>
          <cell r="D168" t="str">
            <v>ELEANOR O'DRISCOLL</v>
          </cell>
        </row>
        <row r="169">
          <cell r="A169">
            <v>21643</v>
          </cell>
          <cell r="B169" t="str">
            <v xml:space="preserve">PAMELA </v>
          </cell>
          <cell r="C169" t="str">
            <v>MCILHARGEY</v>
          </cell>
          <cell r="D169" t="str">
            <v>ANN MARIE MCVITTIE</v>
          </cell>
        </row>
        <row r="170">
          <cell r="A170">
            <v>21647</v>
          </cell>
          <cell r="B170" t="str">
            <v>NICOLAS</v>
          </cell>
          <cell r="C170" t="str">
            <v>COLA</v>
          </cell>
          <cell r="D170" t="str">
            <v>BLAIR MITCHELL</v>
          </cell>
        </row>
        <row r="171">
          <cell r="A171">
            <v>21653</v>
          </cell>
          <cell r="B171" t="str">
            <v>SARA</v>
          </cell>
          <cell r="C171" t="str">
            <v>MANGIN</v>
          </cell>
          <cell r="D171" t="str">
            <v>SAMANTHA GORDON</v>
          </cell>
        </row>
        <row r="172">
          <cell r="A172">
            <v>21654</v>
          </cell>
          <cell r="B172" t="str">
            <v>DONNA</v>
          </cell>
          <cell r="C172" t="str">
            <v>SHORT</v>
          </cell>
          <cell r="D172" t="str">
            <v>MIKE MCGLINCHEY</v>
          </cell>
        </row>
        <row r="173">
          <cell r="A173">
            <v>21663</v>
          </cell>
          <cell r="B173" t="str">
            <v>JANINE</v>
          </cell>
          <cell r="C173" t="str">
            <v>FRANSSEN</v>
          </cell>
          <cell r="D173" t="str">
            <v>ALISTAIR DAVIDSON</v>
          </cell>
        </row>
        <row r="174">
          <cell r="A174">
            <v>21666</v>
          </cell>
          <cell r="B174" t="str">
            <v>MEAGAN</v>
          </cell>
          <cell r="C174" t="str">
            <v>TODD</v>
          </cell>
          <cell r="D174" t="str">
            <v>ANDREA CHRISTIE</v>
          </cell>
        </row>
        <row r="175">
          <cell r="A175">
            <v>21669</v>
          </cell>
          <cell r="B175" t="str">
            <v>ALAN</v>
          </cell>
          <cell r="C175" t="str">
            <v>FRASER</v>
          </cell>
          <cell r="D175" t="str">
            <v>SAMANTHA GORDON</v>
          </cell>
        </row>
        <row r="176">
          <cell r="A176">
            <v>21670</v>
          </cell>
          <cell r="B176" t="str">
            <v>CATHERINE</v>
          </cell>
          <cell r="C176" t="str">
            <v>BOYLE</v>
          </cell>
          <cell r="D176" t="str">
            <v>SAMANTHA GORDON</v>
          </cell>
        </row>
        <row r="177">
          <cell r="A177">
            <v>21671</v>
          </cell>
          <cell r="B177" t="str">
            <v>BRIAN</v>
          </cell>
          <cell r="C177" t="str">
            <v>ARNOLD</v>
          </cell>
          <cell r="D177" t="str">
            <v>SAMANTHA GORDON</v>
          </cell>
        </row>
        <row r="178">
          <cell r="A178">
            <v>21673</v>
          </cell>
          <cell r="B178" t="str">
            <v>PAULINE</v>
          </cell>
          <cell r="C178" t="str">
            <v>CORBETT</v>
          </cell>
          <cell r="D178" t="str">
            <v>SAMANTHA GORDON</v>
          </cell>
        </row>
        <row r="179">
          <cell r="A179">
            <v>21675</v>
          </cell>
          <cell r="B179" t="str">
            <v>COLIN</v>
          </cell>
          <cell r="C179" t="str">
            <v>GRAY</v>
          </cell>
          <cell r="D179" t="str">
            <v>HUGH FAIRBROTHER</v>
          </cell>
        </row>
        <row r="180">
          <cell r="A180">
            <v>21677</v>
          </cell>
          <cell r="B180" t="str">
            <v>ELLEN</v>
          </cell>
          <cell r="C180" t="str">
            <v>MCCORMICK</v>
          </cell>
          <cell r="D180" t="str">
            <v>DAVID WEBER</v>
          </cell>
        </row>
        <row r="181">
          <cell r="A181">
            <v>21678</v>
          </cell>
          <cell r="B181" t="str">
            <v>ROSS</v>
          </cell>
          <cell r="C181" t="str">
            <v>CAWKWELL</v>
          </cell>
          <cell r="D181" t="str">
            <v>FIONA LINTON</v>
          </cell>
        </row>
        <row r="182">
          <cell r="A182">
            <v>21681</v>
          </cell>
          <cell r="B182" t="str">
            <v xml:space="preserve">PAMELA </v>
          </cell>
          <cell r="C182" t="str">
            <v>BOYLE</v>
          </cell>
          <cell r="D182" t="str">
            <v>SAMANTHA GORDON</v>
          </cell>
        </row>
        <row r="183">
          <cell r="A183">
            <v>21682</v>
          </cell>
          <cell r="B183" t="str">
            <v>CLARK</v>
          </cell>
          <cell r="C183" t="str">
            <v>GILMOUR</v>
          </cell>
          <cell r="D183" t="str">
            <v>STEVEN WINETROBE</v>
          </cell>
        </row>
        <row r="184">
          <cell r="A184">
            <v>21682</v>
          </cell>
          <cell r="B184" t="str">
            <v>CLARK</v>
          </cell>
          <cell r="C184" t="str">
            <v>GILMOUR</v>
          </cell>
          <cell r="D184" t="str">
            <v>ALISTAIR DAVIDSON</v>
          </cell>
        </row>
        <row r="185">
          <cell r="A185">
            <v>21683</v>
          </cell>
          <cell r="B185" t="str">
            <v>SARAH</v>
          </cell>
          <cell r="C185" t="str">
            <v>DENHOLM</v>
          </cell>
          <cell r="D185" t="str">
            <v>KENNY BARR</v>
          </cell>
        </row>
        <row r="186">
          <cell r="A186">
            <v>21684</v>
          </cell>
          <cell r="B186" t="str">
            <v>AMANDA</v>
          </cell>
          <cell r="C186" t="str">
            <v>MCHALE</v>
          </cell>
          <cell r="D186" t="str">
            <v>HUGH FAIRBROTHER</v>
          </cell>
        </row>
        <row r="187">
          <cell r="A187">
            <v>21685</v>
          </cell>
          <cell r="B187" t="str">
            <v xml:space="preserve">NORMA </v>
          </cell>
          <cell r="C187" t="str">
            <v>CAMERON</v>
          </cell>
          <cell r="D187" t="str">
            <v>ANN MARIE MCVITTIE</v>
          </cell>
        </row>
        <row r="188">
          <cell r="A188">
            <v>21686</v>
          </cell>
          <cell r="B188" t="str">
            <v>GILLIAN</v>
          </cell>
          <cell r="C188" t="str">
            <v>COURT</v>
          </cell>
          <cell r="D188" t="str">
            <v>FIONA LINTON</v>
          </cell>
        </row>
        <row r="189">
          <cell r="A189">
            <v>21687</v>
          </cell>
          <cell r="B189" t="str">
            <v>BRIAN</v>
          </cell>
          <cell r="C189" t="str">
            <v>KYLES</v>
          </cell>
          <cell r="D189" t="str">
            <v>ANN MARIE MCVITTIE</v>
          </cell>
        </row>
        <row r="190">
          <cell r="A190">
            <v>21689</v>
          </cell>
          <cell r="B190" t="str">
            <v>NICOLE</v>
          </cell>
          <cell r="C190" t="str">
            <v>SCHOLZ</v>
          </cell>
          <cell r="D190" t="str">
            <v>SAMANTHA GORDON</v>
          </cell>
        </row>
        <row r="191">
          <cell r="A191">
            <v>21694</v>
          </cell>
          <cell r="B191" t="str">
            <v>ANDREA</v>
          </cell>
          <cell r="C191" t="str">
            <v>CARMICHAEL</v>
          </cell>
          <cell r="D191" t="str">
            <v>SAMANTHA GORDON</v>
          </cell>
        </row>
        <row r="192">
          <cell r="A192">
            <v>21699</v>
          </cell>
          <cell r="B192" t="str">
            <v>CRAIG</v>
          </cell>
          <cell r="C192" t="str">
            <v>MENZIES</v>
          </cell>
          <cell r="D192" t="str">
            <v>ANN MARIE MCVITTIE</v>
          </cell>
        </row>
        <row r="193">
          <cell r="A193">
            <v>21702</v>
          </cell>
          <cell r="B193" t="str">
            <v>KEITH</v>
          </cell>
          <cell r="C193" t="str">
            <v>MCNALLY</v>
          </cell>
          <cell r="D193" t="str">
            <v>SAMANTHA GORDON</v>
          </cell>
        </row>
        <row r="194">
          <cell r="A194">
            <v>21703</v>
          </cell>
          <cell r="B194" t="str">
            <v>KEVIN</v>
          </cell>
          <cell r="C194" t="str">
            <v>RYAN</v>
          </cell>
          <cell r="D194" t="str">
            <v>SAMANTHA GORDON</v>
          </cell>
        </row>
        <row r="195">
          <cell r="A195">
            <v>21704</v>
          </cell>
          <cell r="B195" t="str">
            <v>SUSAN</v>
          </cell>
          <cell r="C195" t="str">
            <v>MCKENZIE</v>
          </cell>
          <cell r="D195" t="str">
            <v>SAMANTHA GORDON</v>
          </cell>
        </row>
        <row r="196">
          <cell r="A196">
            <v>21706</v>
          </cell>
          <cell r="B196" t="str">
            <v xml:space="preserve">NIMPHA </v>
          </cell>
          <cell r="C196" t="str">
            <v>JEFFREY</v>
          </cell>
          <cell r="D196" t="str">
            <v>SAMANTHA GORDON</v>
          </cell>
        </row>
        <row r="197">
          <cell r="A197">
            <v>21707</v>
          </cell>
          <cell r="B197" t="str">
            <v>EVELYN</v>
          </cell>
          <cell r="C197" t="str">
            <v>SMITH</v>
          </cell>
          <cell r="D197" t="str">
            <v>SAMANTHA GORDON</v>
          </cell>
        </row>
        <row r="198">
          <cell r="A198">
            <v>21708</v>
          </cell>
          <cell r="B198" t="str">
            <v>AILEEN</v>
          </cell>
          <cell r="C198" t="str">
            <v>BREEN</v>
          </cell>
          <cell r="D198" t="str">
            <v>EILEEN GRAHAM</v>
          </cell>
        </row>
        <row r="199">
          <cell r="A199">
            <v>21726</v>
          </cell>
          <cell r="B199" t="str">
            <v xml:space="preserve">PATRICIA D </v>
          </cell>
          <cell r="C199" t="str">
            <v>LIU</v>
          </cell>
          <cell r="D199" t="str">
            <v>EILEEN GRAHAM</v>
          </cell>
        </row>
        <row r="200">
          <cell r="A200">
            <v>21732</v>
          </cell>
          <cell r="B200" t="str">
            <v>DAVID</v>
          </cell>
          <cell r="C200" t="str">
            <v>TUNSTALL</v>
          </cell>
          <cell r="D200" t="str">
            <v>COLIN JONES</v>
          </cell>
        </row>
        <row r="201">
          <cell r="A201">
            <v>21733</v>
          </cell>
          <cell r="B201" t="str">
            <v xml:space="preserve">ANNAMARIE </v>
          </cell>
          <cell r="C201" t="str">
            <v>CLARKE</v>
          </cell>
          <cell r="D201" t="str">
            <v>ASHLEY PATTERSON</v>
          </cell>
        </row>
        <row r="202">
          <cell r="A202">
            <v>21735</v>
          </cell>
          <cell r="B202" t="str">
            <v>SARA V</v>
          </cell>
          <cell r="C202" t="str">
            <v>LITHGOW</v>
          </cell>
          <cell r="D202" t="str">
            <v>ISABELL PITT</v>
          </cell>
        </row>
        <row r="203">
          <cell r="A203">
            <v>21736</v>
          </cell>
          <cell r="B203" t="str">
            <v>ROBERT BARRY</v>
          </cell>
          <cell r="C203" t="str">
            <v>BEVERIDGE</v>
          </cell>
          <cell r="D203" t="str">
            <v>FRANK MILNE</v>
          </cell>
        </row>
        <row r="204">
          <cell r="A204">
            <v>21740</v>
          </cell>
          <cell r="B204" t="str">
            <v>MARY JANE</v>
          </cell>
          <cell r="C204" t="str">
            <v>ERSKINE</v>
          </cell>
          <cell r="D204" t="str">
            <v>ELAINE PEACOCK</v>
          </cell>
        </row>
        <row r="205">
          <cell r="A205">
            <v>21742</v>
          </cell>
          <cell r="B205" t="str">
            <v>DAVID</v>
          </cell>
          <cell r="C205" t="str">
            <v>CURRIE</v>
          </cell>
          <cell r="D205" t="str">
            <v>ISOBEL PITT</v>
          </cell>
        </row>
        <row r="206">
          <cell r="A206">
            <v>21757</v>
          </cell>
          <cell r="B206" t="str">
            <v>KAY</v>
          </cell>
          <cell r="C206" t="str">
            <v>MCNAB</v>
          </cell>
          <cell r="D206" t="str">
            <v>KIRSTIE LAIRD</v>
          </cell>
        </row>
        <row r="207">
          <cell r="A207">
            <v>21758</v>
          </cell>
          <cell r="B207" t="str">
            <v>ANDREW</v>
          </cell>
          <cell r="C207" t="str">
            <v>BRAWLS</v>
          </cell>
          <cell r="D207" t="str">
            <v>DAVID MENTIPLAY</v>
          </cell>
        </row>
        <row r="208">
          <cell r="A208">
            <v>21762</v>
          </cell>
          <cell r="B208" t="str">
            <v>IAIN</v>
          </cell>
          <cell r="C208" t="str">
            <v>MURDOCH</v>
          </cell>
          <cell r="D208" t="str">
            <v>STUART POLLOCK</v>
          </cell>
        </row>
        <row r="209">
          <cell r="A209">
            <v>21764</v>
          </cell>
          <cell r="B209" t="str">
            <v>HAZEL</v>
          </cell>
          <cell r="C209" t="str">
            <v>ROBERTSON</v>
          </cell>
          <cell r="D209" t="str">
            <v>ANDREA CHRISTIE</v>
          </cell>
        </row>
        <row r="210">
          <cell r="A210">
            <v>21765</v>
          </cell>
          <cell r="B210" t="str">
            <v xml:space="preserve">KATARZYNA </v>
          </cell>
          <cell r="C210" t="str">
            <v>GINTER</v>
          </cell>
          <cell r="D210" t="str">
            <v>CELIA HUNTER</v>
          </cell>
        </row>
        <row r="211">
          <cell r="A211">
            <v>21765</v>
          </cell>
          <cell r="B211" t="str">
            <v xml:space="preserve">KATARZYNA </v>
          </cell>
          <cell r="C211" t="str">
            <v>GINTER</v>
          </cell>
          <cell r="D211" t="str">
            <v>ANDREA CHRISTIE</v>
          </cell>
        </row>
        <row r="212">
          <cell r="A212">
            <v>21767</v>
          </cell>
          <cell r="B212" t="str">
            <v xml:space="preserve">SIOBHAN </v>
          </cell>
          <cell r="C212" t="str">
            <v>SPARKS</v>
          </cell>
          <cell r="D212" t="str">
            <v>KAREN MCALLISTER</v>
          </cell>
        </row>
        <row r="213">
          <cell r="A213">
            <v>21770</v>
          </cell>
          <cell r="B213" t="str">
            <v>JEAN</v>
          </cell>
          <cell r="C213" t="str">
            <v>GIBSON</v>
          </cell>
          <cell r="D213" t="str">
            <v>PETER FARRER</v>
          </cell>
        </row>
        <row r="214">
          <cell r="A214">
            <v>21771</v>
          </cell>
          <cell r="B214" t="str">
            <v xml:space="preserve">CATRIONA </v>
          </cell>
          <cell r="C214" t="str">
            <v>HUNTER</v>
          </cell>
          <cell r="D214" t="str">
            <v>GORDON INGLIS</v>
          </cell>
        </row>
        <row r="215">
          <cell r="A215">
            <v>21773</v>
          </cell>
          <cell r="B215" t="str">
            <v>JULIE</v>
          </cell>
          <cell r="C215" t="str">
            <v>BURNETT</v>
          </cell>
          <cell r="D215" t="str">
            <v>BRIAN CAMPBELL</v>
          </cell>
        </row>
        <row r="216">
          <cell r="A216">
            <v>21774</v>
          </cell>
          <cell r="B216" t="str">
            <v>SARAH</v>
          </cell>
          <cell r="C216" t="str">
            <v>MOHAMMED</v>
          </cell>
          <cell r="D216" t="str">
            <v>STEVEN WINETROBE</v>
          </cell>
        </row>
        <row r="217">
          <cell r="A217">
            <v>21775</v>
          </cell>
          <cell r="B217" t="str">
            <v>FILIP</v>
          </cell>
          <cell r="C217" t="str">
            <v>WADOWSKI</v>
          </cell>
          <cell r="D217" t="str">
            <v>STEVEN WINETROBE</v>
          </cell>
        </row>
        <row r="218">
          <cell r="A218">
            <v>21776</v>
          </cell>
          <cell r="B218" t="str">
            <v xml:space="preserve">CRIGHTON </v>
          </cell>
          <cell r="C218" t="str">
            <v>BAIN</v>
          </cell>
          <cell r="D218" t="str">
            <v>STUART HILL</v>
          </cell>
        </row>
        <row r="219">
          <cell r="A219">
            <v>21777</v>
          </cell>
          <cell r="B219" t="str">
            <v>ANDREW</v>
          </cell>
          <cell r="C219" t="str">
            <v>MCLEAN</v>
          </cell>
          <cell r="D219" t="str">
            <v>STUART HILL</v>
          </cell>
        </row>
        <row r="220">
          <cell r="A220">
            <v>21778</v>
          </cell>
          <cell r="B220" t="str">
            <v>IAN</v>
          </cell>
          <cell r="C220" t="str">
            <v>ORR</v>
          </cell>
          <cell r="D220" t="str">
            <v>STUART HILL</v>
          </cell>
        </row>
        <row r="221">
          <cell r="A221">
            <v>21779</v>
          </cell>
          <cell r="B221" t="str">
            <v>ROSS</v>
          </cell>
          <cell r="C221" t="str">
            <v>DOUGLAS</v>
          </cell>
          <cell r="D221" t="str">
            <v>STUART HILL</v>
          </cell>
        </row>
        <row r="222">
          <cell r="A222">
            <v>21780</v>
          </cell>
          <cell r="B222" t="str">
            <v>ALEX</v>
          </cell>
          <cell r="C222" t="str">
            <v>GRAY</v>
          </cell>
          <cell r="D222" t="str">
            <v>STEVEN WINETROBE</v>
          </cell>
        </row>
        <row r="223">
          <cell r="A223">
            <v>21781</v>
          </cell>
          <cell r="B223" t="str">
            <v>ARTHUR</v>
          </cell>
          <cell r="C223" t="str">
            <v>COCKBURN</v>
          </cell>
          <cell r="D223" t="str">
            <v>STEVEN WINETROBE</v>
          </cell>
        </row>
        <row r="224">
          <cell r="A224">
            <v>21782</v>
          </cell>
          <cell r="B224" t="str">
            <v>LAURA CATHERINE</v>
          </cell>
          <cell r="C224" t="str">
            <v>ROSS</v>
          </cell>
          <cell r="D224" t="str">
            <v>GRANT MURRAY</v>
          </cell>
        </row>
        <row r="225">
          <cell r="A225">
            <v>21783</v>
          </cell>
          <cell r="B225" t="str">
            <v>KEIRA</v>
          </cell>
          <cell r="C225" t="str">
            <v>MACVINISH</v>
          </cell>
          <cell r="D225" t="str">
            <v>STEVEN WINETROBE</v>
          </cell>
        </row>
        <row r="226">
          <cell r="A226">
            <v>21784</v>
          </cell>
          <cell r="B226" t="str">
            <v>JENNIFER</v>
          </cell>
          <cell r="C226" t="str">
            <v>HOGG</v>
          </cell>
          <cell r="D226" t="str">
            <v>ANDREA CHRISTIE</v>
          </cell>
        </row>
        <row r="227">
          <cell r="A227">
            <v>21788</v>
          </cell>
          <cell r="B227" t="str">
            <v>JOHN</v>
          </cell>
          <cell r="C227" t="str">
            <v>LAFFERTY</v>
          </cell>
          <cell r="D227" t="str">
            <v>STEVEN WINETROBE</v>
          </cell>
        </row>
        <row r="228">
          <cell r="A228">
            <v>21789</v>
          </cell>
          <cell r="B228" t="str">
            <v>ELIZABETH</v>
          </cell>
          <cell r="C228" t="str">
            <v>SCOTT</v>
          </cell>
          <cell r="D228" t="str">
            <v>STEVEN WINETROBE</v>
          </cell>
        </row>
        <row r="229">
          <cell r="A229">
            <v>21790</v>
          </cell>
          <cell r="B229" t="str">
            <v xml:space="preserve">KRISTEN </v>
          </cell>
          <cell r="C229" t="str">
            <v>DAVIES</v>
          </cell>
          <cell r="D229" t="str">
            <v>ERIC FAUVEL</v>
          </cell>
        </row>
        <row r="230">
          <cell r="A230">
            <v>21791</v>
          </cell>
          <cell r="B230" t="str">
            <v>FRAZER</v>
          </cell>
          <cell r="C230" t="str">
            <v>POLLOCK</v>
          </cell>
          <cell r="D230" t="str">
            <v>ERIC FAUVEL</v>
          </cell>
        </row>
        <row r="231">
          <cell r="A231">
            <v>21792</v>
          </cell>
          <cell r="B231" t="str">
            <v xml:space="preserve">ANDREW </v>
          </cell>
          <cell r="C231" t="str">
            <v>EVERETT</v>
          </cell>
          <cell r="D231" t="str">
            <v>ERIC FAUVEL</v>
          </cell>
        </row>
        <row r="232">
          <cell r="A232">
            <v>21793</v>
          </cell>
          <cell r="B232" t="str">
            <v>JONATHAN</v>
          </cell>
          <cell r="C232" t="str">
            <v>DREVER</v>
          </cell>
          <cell r="D232" t="str">
            <v>ERIC FAUVEL</v>
          </cell>
        </row>
        <row r="233">
          <cell r="A233">
            <v>21794</v>
          </cell>
          <cell r="B233" t="str">
            <v>DEAN</v>
          </cell>
          <cell r="C233" t="str">
            <v>MCVEY</v>
          </cell>
          <cell r="D233" t="str">
            <v>LINDA JACK</v>
          </cell>
        </row>
        <row r="234">
          <cell r="A234">
            <v>21795</v>
          </cell>
          <cell r="B234" t="str">
            <v xml:space="preserve">MAGGIE </v>
          </cell>
          <cell r="C234" t="str">
            <v>MAZOLEKA</v>
          </cell>
          <cell r="D234" t="str">
            <v>STEVEN WINETROBE</v>
          </cell>
        </row>
        <row r="235">
          <cell r="A235">
            <v>21796</v>
          </cell>
          <cell r="B235" t="str">
            <v>LAUREN</v>
          </cell>
          <cell r="C235" t="str">
            <v>GOURLAY</v>
          </cell>
          <cell r="D235" t="str">
            <v>ALISTAIR DAVIDSON</v>
          </cell>
        </row>
        <row r="236">
          <cell r="A236">
            <v>21796</v>
          </cell>
          <cell r="B236" t="str">
            <v>LAUREN</v>
          </cell>
          <cell r="C236" t="str">
            <v>GOURLAY</v>
          </cell>
          <cell r="D236" t="str">
            <v>STUART HILL</v>
          </cell>
        </row>
        <row r="237">
          <cell r="A237">
            <v>21797</v>
          </cell>
          <cell r="B237" t="str">
            <v>ADAM</v>
          </cell>
          <cell r="C237" t="str">
            <v>KERR</v>
          </cell>
          <cell r="D237" t="str">
            <v>STUART HILL</v>
          </cell>
        </row>
        <row r="238">
          <cell r="A238">
            <v>21798</v>
          </cell>
          <cell r="B238" t="str">
            <v>GRACE</v>
          </cell>
          <cell r="C238" t="str">
            <v>PAUL</v>
          </cell>
          <cell r="D238" t="str">
            <v>ERIC FAUVEL</v>
          </cell>
        </row>
        <row r="239">
          <cell r="A239">
            <v>21799</v>
          </cell>
          <cell r="B239" t="str">
            <v>SIMON</v>
          </cell>
          <cell r="C239" t="str">
            <v>LLOYD</v>
          </cell>
          <cell r="D239" t="str">
            <v>ERIC FAUVEL</v>
          </cell>
        </row>
        <row r="240">
          <cell r="A240">
            <v>21800</v>
          </cell>
          <cell r="B240" t="str">
            <v>LORNA</v>
          </cell>
          <cell r="C240" t="str">
            <v>MCGILL</v>
          </cell>
          <cell r="D240" t="str">
            <v>ERIC FAUVEL</v>
          </cell>
        </row>
        <row r="241">
          <cell r="A241">
            <v>21801</v>
          </cell>
          <cell r="B241" t="str">
            <v>MIGUEL</v>
          </cell>
          <cell r="C241" t="str">
            <v>MOLINA</v>
          </cell>
          <cell r="D241" t="str">
            <v>ERIC FAUVEL</v>
          </cell>
        </row>
        <row r="242">
          <cell r="A242">
            <v>21802</v>
          </cell>
          <cell r="B242" t="str">
            <v>MIROSLAW</v>
          </cell>
          <cell r="C242" t="str">
            <v>KEPINSKI</v>
          </cell>
          <cell r="D242" t="str">
            <v>ERIC FAUVEL</v>
          </cell>
        </row>
        <row r="243">
          <cell r="A243">
            <v>21802</v>
          </cell>
          <cell r="B243" t="str">
            <v>MIROSLAW</v>
          </cell>
          <cell r="C243" t="str">
            <v>KEPINSKI</v>
          </cell>
          <cell r="D243" t="str">
            <v>STEVEN WINETROBE</v>
          </cell>
        </row>
        <row r="244">
          <cell r="A244">
            <v>21803</v>
          </cell>
          <cell r="B244" t="str">
            <v>MICHAEL</v>
          </cell>
          <cell r="C244" t="str">
            <v>BRANAGH</v>
          </cell>
          <cell r="D244" t="str">
            <v>STEVEN WINETROBE</v>
          </cell>
        </row>
        <row r="245">
          <cell r="A245">
            <v>21805</v>
          </cell>
          <cell r="B245" t="str">
            <v xml:space="preserve">MARTIN </v>
          </cell>
          <cell r="C245" t="str">
            <v>CLARKE</v>
          </cell>
          <cell r="D245" t="str">
            <v>STEPHEN MCINTOSH</v>
          </cell>
        </row>
        <row r="246">
          <cell r="A246">
            <v>21808</v>
          </cell>
          <cell r="B246" t="str">
            <v>KERRY</v>
          </cell>
          <cell r="C246" t="str">
            <v>BOWICK</v>
          </cell>
          <cell r="D246" t="str">
            <v>GRANT MURRAY</v>
          </cell>
        </row>
        <row r="247">
          <cell r="A247">
            <v>21809</v>
          </cell>
          <cell r="B247" t="str">
            <v>LYNNE</v>
          </cell>
          <cell r="C247" t="str">
            <v>WALKER</v>
          </cell>
          <cell r="D247" t="str">
            <v>GORDON INGLIS</v>
          </cell>
        </row>
        <row r="248">
          <cell r="A248">
            <v>21810</v>
          </cell>
          <cell r="B248" t="str">
            <v>PAULINE</v>
          </cell>
          <cell r="C248" t="str">
            <v>CORBETT</v>
          </cell>
          <cell r="D248" t="str">
            <v>FIONA LINTON</v>
          </cell>
        </row>
        <row r="249">
          <cell r="A249">
            <v>21811</v>
          </cell>
          <cell r="B249" t="str">
            <v>JULIE</v>
          </cell>
          <cell r="C249" t="str">
            <v>MOLINA</v>
          </cell>
          <cell r="D249" t="str">
            <v>ERIC FAUVEL</v>
          </cell>
        </row>
        <row r="250">
          <cell r="A250">
            <v>21812</v>
          </cell>
          <cell r="B250" t="str">
            <v>FRANCES LOUISE</v>
          </cell>
          <cell r="C250" t="str">
            <v>MOFFAT</v>
          </cell>
          <cell r="D250" t="str">
            <v>LINDA JACK</v>
          </cell>
        </row>
        <row r="251">
          <cell r="A251">
            <v>21813</v>
          </cell>
          <cell r="B251" t="str">
            <v>JON</v>
          </cell>
          <cell r="C251" t="str">
            <v>KANE</v>
          </cell>
          <cell r="D251" t="str">
            <v>STUART HILL</v>
          </cell>
        </row>
        <row r="252">
          <cell r="A252">
            <v>21814</v>
          </cell>
          <cell r="B252" t="str">
            <v>FAISAL</v>
          </cell>
          <cell r="C252" t="str">
            <v>JAVED</v>
          </cell>
          <cell r="D252" t="str">
            <v>STEVEN WINETROBE</v>
          </cell>
        </row>
        <row r="253">
          <cell r="A253">
            <v>21815</v>
          </cell>
          <cell r="B253" t="str">
            <v>KEITH</v>
          </cell>
          <cell r="C253" t="str">
            <v>MCNALLY</v>
          </cell>
          <cell r="D253" t="str">
            <v>GRANT MURRAY</v>
          </cell>
        </row>
        <row r="254">
          <cell r="A254">
            <v>21816</v>
          </cell>
          <cell r="B254" t="str">
            <v>LIDIA</v>
          </cell>
          <cell r="C254" t="str">
            <v>NIEMCZUK</v>
          </cell>
          <cell r="D254" t="str">
            <v>ED PTOLEMY</v>
          </cell>
        </row>
        <row r="255">
          <cell r="A255">
            <v>21817</v>
          </cell>
          <cell r="B255" t="str">
            <v>MARC GONZALEZ</v>
          </cell>
          <cell r="C255" t="str">
            <v>VIDAL</v>
          </cell>
          <cell r="D255" t="str">
            <v>PAUL DUFFY</v>
          </cell>
        </row>
        <row r="256">
          <cell r="A256">
            <v>21817</v>
          </cell>
          <cell r="B256" t="str">
            <v>MARC GONZALEZ</v>
          </cell>
          <cell r="C256" t="str">
            <v>VIDAL</v>
          </cell>
          <cell r="D256" t="str">
            <v>ERIC FAUVEL</v>
          </cell>
        </row>
        <row r="257">
          <cell r="A257">
            <v>21817</v>
          </cell>
          <cell r="B257" t="str">
            <v>MARC GONZALEZ</v>
          </cell>
          <cell r="C257" t="str">
            <v>VIDAL</v>
          </cell>
          <cell r="D257" t="str">
            <v>MAY MCLEOD</v>
          </cell>
        </row>
        <row r="258">
          <cell r="A258">
            <v>21818</v>
          </cell>
          <cell r="B258" t="str">
            <v xml:space="preserve">ALEX </v>
          </cell>
          <cell r="C258" t="str">
            <v>SHIELDS</v>
          </cell>
          <cell r="D258" t="str">
            <v>LINDA JACK</v>
          </cell>
        </row>
        <row r="259">
          <cell r="A259">
            <v>21819</v>
          </cell>
          <cell r="B259" t="str">
            <v>JACK</v>
          </cell>
          <cell r="C259" t="str">
            <v>PRIOR</v>
          </cell>
          <cell r="D259" t="str">
            <v>JANETTE BROPHIE</v>
          </cell>
        </row>
        <row r="260">
          <cell r="A260">
            <v>29783</v>
          </cell>
          <cell r="B260" t="str">
            <v>JOANNE</v>
          </cell>
          <cell r="C260" t="str">
            <v>SWANSON</v>
          </cell>
          <cell r="D260" t="str">
            <v>MIKE RAMSAY</v>
          </cell>
        </row>
        <row r="261">
          <cell r="A261">
            <v>29784</v>
          </cell>
          <cell r="B261" t="str">
            <v>CAROLINE</v>
          </cell>
          <cell r="C261" t="str">
            <v>WALLS</v>
          </cell>
          <cell r="D261" t="str">
            <v>STUART HILL</v>
          </cell>
        </row>
        <row r="262">
          <cell r="A262">
            <v>31403</v>
          </cell>
          <cell r="B262" t="str">
            <v>DAVID</v>
          </cell>
          <cell r="C262" t="str">
            <v>PATON</v>
          </cell>
          <cell r="D262" t="str">
            <v>SUSIE NALLY</v>
          </cell>
        </row>
        <row r="263">
          <cell r="A263">
            <v>31405</v>
          </cell>
          <cell r="B263" t="str">
            <v>JOHN</v>
          </cell>
          <cell r="C263" t="str">
            <v>MAIR</v>
          </cell>
          <cell r="D263" t="str">
            <v>SAM THOMSON</v>
          </cell>
        </row>
        <row r="264">
          <cell r="A264">
            <v>71196</v>
          </cell>
          <cell r="B264" t="str">
            <v>PAUL</v>
          </cell>
          <cell r="C264" t="str">
            <v>CONVOY</v>
          </cell>
          <cell r="D264" t="str">
            <v>SAM THOMSON</v>
          </cell>
        </row>
        <row r="265">
          <cell r="A265">
            <v>71199</v>
          </cell>
          <cell r="B265" t="str">
            <v>CANDICE</v>
          </cell>
          <cell r="C265" t="str">
            <v>BONAR</v>
          </cell>
          <cell r="D265" t="str">
            <v>SAMANTHA GORDON</v>
          </cell>
        </row>
        <row r="266">
          <cell r="A266">
            <v>71275</v>
          </cell>
          <cell r="B266" t="str">
            <v>STUART</v>
          </cell>
          <cell r="C266" t="str">
            <v>BOYD</v>
          </cell>
          <cell r="D266" t="str">
            <v>SHEENA WILKIE</v>
          </cell>
        </row>
        <row r="267">
          <cell r="A267">
            <v>71315</v>
          </cell>
          <cell r="B267" t="str">
            <v>SHONA LOUISE</v>
          </cell>
          <cell r="C267" t="str">
            <v>ROBERTSON</v>
          </cell>
          <cell r="D267" t="str">
            <v>SAMANTHA GORDON</v>
          </cell>
        </row>
        <row r="268">
          <cell r="A268">
            <v>71415</v>
          </cell>
          <cell r="B268" t="str">
            <v>CHRISTOPHER</v>
          </cell>
          <cell r="C268" t="str">
            <v>BROWN</v>
          </cell>
          <cell r="D268" t="str">
            <v>KENNY BARR</v>
          </cell>
        </row>
        <row r="269">
          <cell r="A269">
            <v>71425</v>
          </cell>
          <cell r="B269" t="str">
            <v xml:space="preserve">SANDRA </v>
          </cell>
          <cell r="C269" t="str">
            <v>LOCHHEAD</v>
          </cell>
          <cell r="D269" t="str">
            <v>SUSAN DEUCHARS</v>
          </cell>
        </row>
        <row r="270">
          <cell r="A270">
            <v>71451</v>
          </cell>
          <cell r="B270" t="str">
            <v>PETER</v>
          </cell>
          <cell r="C270" t="str">
            <v>BAIRD</v>
          </cell>
          <cell r="D270" t="str">
            <v>RACHAEL ROBERTS</v>
          </cell>
        </row>
        <row r="271">
          <cell r="A271">
            <v>71566</v>
          </cell>
          <cell r="B271" t="str">
            <v>LAURA</v>
          </cell>
          <cell r="C271" t="str">
            <v>FLEMING</v>
          </cell>
          <cell r="D271" t="str">
            <v>RACHAEL ROBERTS</v>
          </cell>
        </row>
        <row r="272">
          <cell r="A272">
            <v>71568</v>
          </cell>
          <cell r="B272" t="str">
            <v>IAN</v>
          </cell>
          <cell r="C272" t="str">
            <v>RATCLIFFE</v>
          </cell>
          <cell r="D272" t="str">
            <v>KENNY BARR</v>
          </cell>
        </row>
        <row r="273">
          <cell r="A273">
            <v>71586</v>
          </cell>
          <cell r="B273" t="str">
            <v>CHRIS</v>
          </cell>
          <cell r="C273" t="str">
            <v>WOOD</v>
          </cell>
          <cell r="D273" t="str">
            <v>ELEANOR O'DRISCOLL</v>
          </cell>
        </row>
        <row r="274">
          <cell r="A274">
            <v>71595</v>
          </cell>
          <cell r="B274" t="str">
            <v>PAUL</v>
          </cell>
          <cell r="C274" t="str">
            <v>COYLES</v>
          </cell>
          <cell r="D274" t="str">
            <v>JOLENE DUGUID</v>
          </cell>
        </row>
        <row r="275">
          <cell r="A275">
            <v>71696</v>
          </cell>
          <cell r="B275" t="str">
            <v xml:space="preserve">GAVIN </v>
          </cell>
          <cell r="C275" t="str">
            <v>THOMAS</v>
          </cell>
          <cell r="D275" t="str">
            <v>SUSAN DEUCHARS</v>
          </cell>
        </row>
        <row r="276">
          <cell r="A276">
            <v>71748</v>
          </cell>
          <cell r="B276" t="str">
            <v xml:space="preserve">KAREN </v>
          </cell>
          <cell r="C276" t="str">
            <v>RAE</v>
          </cell>
          <cell r="D276" t="str">
            <v>JOLENE DUGUID</v>
          </cell>
        </row>
        <row r="277">
          <cell r="A277">
            <v>71757</v>
          </cell>
          <cell r="B277" t="str">
            <v>CHRIS</v>
          </cell>
          <cell r="C277" t="str">
            <v>CUNNINGHAM</v>
          </cell>
          <cell r="D277" t="str">
            <v>RACHAEL ROBERTS</v>
          </cell>
        </row>
        <row r="278">
          <cell r="A278">
            <v>71760</v>
          </cell>
          <cell r="B278" t="str">
            <v>ANDREW JAMES</v>
          </cell>
          <cell r="C278" t="str">
            <v>ROWORTH</v>
          </cell>
          <cell r="D278" t="str">
            <v>ELEANOR O'DRISCOLL</v>
          </cell>
        </row>
        <row r="279">
          <cell r="A279">
            <v>71795</v>
          </cell>
          <cell r="B279" t="str">
            <v>FANCHON</v>
          </cell>
          <cell r="C279" t="str">
            <v>WRIGHT</v>
          </cell>
          <cell r="D279" t="str">
            <v>ELEANOR O'DRISCOLL</v>
          </cell>
        </row>
        <row r="280">
          <cell r="A280">
            <v>71848</v>
          </cell>
          <cell r="B280" t="str">
            <v>STEPHEN</v>
          </cell>
          <cell r="C280" t="str">
            <v>RICHARDSON</v>
          </cell>
          <cell r="D280" t="str">
            <v>FIONA LINTON</v>
          </cell>
        </row>
        <row r="281">
          <cell r="A281">
            <v>71850</v>
          </cell>
          <cell r="B281" t="str">
            <v>DAMIAN</v>
          </cell>
          <cell r="C281" t="str">
            <v>BURAKOWSKI</v>
          </cell>
          <cell r="D281" t="str">
            <v>PAUL DUFFY</v>
          </cell>
        </row>
        <row r="282">
          <cell r="A282">
            <v>71850</v>
          </cell>
          <cell r="B282" t="str">
            <v>DAMIAN</v>
          </cell>
          <cell r="C282" t="str">
            <v>BURAKOWSKI</v>
          </cell>
          <cell r="D282" t="str">
            <v>MAY MCLEOD</v>
          </cell>
        </row>
        <row r="283">
          <cell r="A283">
            <v>71877</v>
          </cell>
          <cell r="B283" t="str">
            <v>KAROLINA</v>
          </cell>
          <cell r="C283" t="str">
            <v>LABIAK</v>
          </cell>
          <cell r="D283" t="str">
            <v>PAUL DUFFY</v>
          </cell>
        </row>
        <row r="284">
          <cell r="A284">
            <v>71877</v>
          </cell>
          <cell r="B284" t="str">
            <v>KAROLINA</v>
          </cell>
          <cell r="C284" t="str">
            <v>LABIAK</v>
          </cell>
          <cell r="D284" t="str">
            <v>MAY MCLEOD</v>
          </cell>
        </row>
        <row r="285">
          <cell r="A285">
            <v>71958</v>
          </cell>
          <cell r="B285" t="str">
            <v>IAIN</v>
          </cell>
          <cell r="C285" t="str">
            <v>CRAIG</v>
          </cell>
          <cell r="D285" t="str">
            <v>GRANT MURRAY</v>
          </cell>
        </row>
        <row r="286">
          <cell r="A286">
            <v>71980</v>
          </cell>
          <cell r="B286" t="str">
            <v>NICHLOAS</v>
          </cell>
          <cell r="C286" t="str">
            <v>HOPWOOD</v>
          </cell>
          <cell r="D286" t="str">
            <v>CLIVE DUNCAN</v>
          </cell>
        </row>
        <row r="287">
          <cell r="A287">
            <v>71991</v>
          </cell>
          <cell r="B287" t="str">
            <v xml:space="preserve">CAROLE </v>
          </cell>
          <cell r="C287" t="str">
            <v>DICKSON</v>
          </cell>
          <cell r="D287" t="str">
            <v>ANDREA CHRISTIE</v>
          </cell>
        </row>
        <row r="288">
          <cell r="A288">
            <v>72046</v>
          </cell>
          <cell r="B288" t="str">
            <v>CHARYLEEN</v>
          </cell>
          <cell r="C288" t="str">
            <v>EMSLIE</v>
          </cell>
          <cell r="D288" t="str">
            <v>FIONA LINTON</v>
          </cell>
        </row>
        <row r="289">
          <cell r="A289">
            <v>72047</v>
          </cell>
          <cell r="B289" t="str">
            <v>SAMANTHA</v>
          </cell>
          <cell r="C289" t="str">
            <v>SOLLAS</v>
          </cell>
          <cell r="D289" t="str">
            <v>IAN BOWIE</v>
          </cell>
        </row>
        <row r="290">
          <cell r="A290">
            <v>72134</v>
          </cell>
          <cell r="B290" t="str">
            <v>NORMAN</v>
          </cell>
          <cell r="C290" t="str">
            <v>RICHMOND</v>
          </cell>
          <cell r="D290" t="str">
            <v>ELAINE PEACOCK</v>
          </cell>
        </row>
        <row r="291">
          <cell r="A291">
            <v>72190</v>
          </cell>
          <cell r="B291" t="str">
            <v>SAMANTHA</v>
          </cell>
          <cell r="C291" t="str">
            <v>KERR</v>
          </cell>
          <cell r="D291" t="str">
            <v>BRIAN MCGRATH</v>
          </cell>
        </row>
        <row r="292">
          <cell r="A292">
            <v>72191</v>
          </cell>
          <cell r="B292" t="str">
            <v>KEVIN</v>
          </cell>
          <cell r="C292" t="str">
            <v>HART</v>
          </cell>
          <cell r="D292" t="str">
            <v>PAUL DUFFY</v>
          </cell>
        </row>
        <row r="293">
          <cell r="A293">
            <v>72192</v>
          </cell>
          <cell r="B293" t="str">
            <v>MARK</v>
          </cell>
          <cell r="C293" t="str">
            <v>BLYTH</v>
          </cell>
          <cell r="D293" t="str">
            <v>PAUL DUFFY</v>
          </cell>
        </row>
        <row r="294">
          <cell r="A294">
            <v>72193</v>
          </cell>
          <cell r="B294" t="str">
            <v>LYNSEY</v>
          </cell>
          <cell r="C294" t="str">
            <v>DUNN</v>
          </cell>
          <cell r="D294" t="str">
            <v>ANDY SMITH</v>
          </cell>
        </row>
        <row r="295">
          <cell r="A295">
            <v>72343</v>
          </cell>
          <cell r="B295" t="str">
            <v>ASIF</v>
          </cell>
          <cell r="C295" t="str">
            <v>MAHMOOD</v>
          </cell>
          <cell r="D295" t="str">
            <v>SUSAN LYON</v>
          </cell>
        </row>
        <row r="296">
          <cell r="A296">
            <v>72344</v>
          </cell>
          <cell r="B296" t="str">
            <v xml:space="preserve">ANDREW </v>
          </cell>
          <cell r="C296" t="str">
            <v>GOLDSMITH</v>
          </cell>
          <cell r="D296" t="str">
            <v>SUSAN LYON</v>
          </cell>
        </row>
        <row r="297">
          <cell r="A297">
            <v>72418</v>
          </cell>
          <cell r="B297" t="str">
            <v>JENNY</v>
          </cell>
          <cell r="C297" t="str">
            <v>MCLEISH</v>
          </cell>
          <cell r="D297" t="str">
            <v>PAUL DUFFY</v>
          </cell>
        </row>
        <row r="298">
          <cell r="A298">
            <v>72421</v>
          </cell>
          <cell r="B298" t="str">
            <v>ARRAN</v>
          </cell>
          <cell r="C298" t="str">
            <v>SMITH</v>
          </cell>
          <cell r="D298" t="str">
            <v>PAUL DUFFY</v>
          </cell>
        </row>
        <row r="299">
          <cell r="A299">
            <v>72422</v>
          </cell>
          <cell r="B299" t="str">
            <v>STEPHANIE</v>
          </cell>
          <cell r="C299" t="str">
            <v>MILLER</v>
          </cell>
          <cell r="D299" t="str">
            <v>PAUL DUFFY</v>
          </cell>
        </row>
        <row r="300">
          <cell r="A300">
            <v>72496</v>
          </cell>
          <cell r="B300" t="str">
            <v xml:space="preserve">JOHN </v>
          </cell>
          <cell r="C300" t="str">
            <v>ELWICK</v>
          </cell>
          <cell r="D300" t="str">
            <v>GORDON BEVERIDGE</v>
          </cell>
        </row>
        <row r="301">
          <cell r="A301">
            <v>72548</v>
          </cell>
          <cell r="B301" t="str">
            <v>DANIEL</v>
          </cell>
          <cell r="C301" t="str">
            <v>DE LAS HERAS</v>
          </cell>
          <cell r="D301" t="str">
            <v>PAUL DUFFY</v>
          </cell>
        </row>
        <row r="302">
          <cell r="A302">
            <v>72549</v>
          </cell>
          <cell r="B302" t="str">
            <v>PAUL</v>
          </cell>
          <cell r="C302" t="str">
            <v>KIVLIN</v>
          </cell>
          <cell r="D302" t="str">
            <v>SUSAN LYON</v>
          </cell>
        </row>
        <row r="303">
          <cell r="A303">
            <v>72623</v>
          </cell>
          <cell r="B303" t="str">
            <v>LUCYNA</v>
          </cell>
          <cell r="C303" t="str">
            <v>JAMROZ</v>
          </cell>
          <cell r="D303" t="str">
            <v>SUSAN LYON</v>
          </cell>
        </row>
        <row r="304">
          <cell r="A304">
            <v>72624</v>
          </cell>
          <cell r="B304" t="str">
            <v>ASHLEY HANSON</v>
          </cell>
          <cell r="C304" t="str">
            <v>SMITH</v>
          </cell>
          <cell r="D304" t="str">
            <v>ERIC FAUVEL</v>
          </cell>
        </row>
        <row r="305">
          <cell r="A305">
            <v>72626</v>
          </cell>
          <cell r="B305" t="str">
            <v>LEE</v>
          </cell>
          <cell r="C305" t="str">
            <v>BROWN</v>
          </cell>
          <cell r="D305" t="str">
            <v>SHEENA WILKIE</v>
          </cell>
        </row>
        <row r="306">
          <cell r="A306">
            <v>72654</v>
          </cell>
          <cell r="B306" t="str">
            <v>GERALD SCOTT</v>
          </cell>
          <cell r="C306" t="str">
            <v>MCWILLIAMS</v>
          </cell>
          <cell r="D306" t="str">
            <v>LISA CUMMING</v>
          </cell>
        </row>
        <row r="307">
          <cell r="A307">
            <v>72656</v>
          </cell>
          <cell r="B307" t="str">
            <v>SARAH ELAINE</v>
          </cell>
          <cell r="C307" t="str">
            <v>JOHNSTON</v>
          </cell>
          <cell r="D307" t="str">
            <v>ALISTAIR DAVIDSON</v>
          </cell>
        </row>
        <row r="308">
          <cell r="A308">
            <v>72674</v>
          </cell>
          <cell r="B308" t="str">
            <v xml:space="preserve">MARGARET </v>
          </cell>
          <cell r="C308" t="str">
            <v>MCMANUS</v>
          </cell>
          <cell r="D308" t="str">
            <v>FIONA LINTON</v>
          </cell>
        </row>
        <row r="309">
          <cell r="A309">
            <v>72687</v>
          </cell>
          <cell r="B309" t="str">
            <v>SCOTT</v>
          </cell>
          <cell r="C309" t="str">
            <v>RICHARDSON</v>
          </cell>
          <cell r="D309" t="str">
            <v>JOLENE DUGUID</v>
          </cell>
        </row>
        <row r="310">
          <cell r="A310">
            <v>72885</v>
          </cell>
          <cell r="B310" t="str">
            <v>KATHERINE</v>
          </cell>
          <cell r="C310" t="str">
            <v>ANDERSON</v>
          </cell>
          <cell r="D310" t="str">
            <v>JOHN DINNING</v>
          </cell>
        </row>
        <row r="311">
          <cell r="A311">
            <v>72944</v>
          </cell>
          <cell r="B311" t="str">
            <v>NICOLA</v>
          </cell>
          <cell r="C311" t="str">
            <v>HUME</v>
          </cell>
          <cell r="D311" t="str">
            <v>JOHN DINNING</v>
          </cell>
        </row>
        <row r="312">
          <cell r="A312">
            <v>72945</v>
          </cell>
          <cell r="B312" t="str">
            <v>JAMES</v>
          </cell>
          <cell r="C312" t="str">
            <v>MCGOOKIN</v>
          </cell>
          <cell r="D312" t="str">
            <v>ERIC FAUVEL</v>
          </cell>
        </row>
        <row r="313">
          <cell r="A313">
            <v>72946</v>
          </cell>
          <cell r="B313" t="str">
            <v>SAMANTHA</v>
          </cell>
          <cell r="C313" t="str">
            <v>KERR</v>
          </cell>
          <cell r="D313" t="str">
            <v>BRIAN MCGRATH</v>
          </cell>
        </row>
        <row r="314">
          <cell r="A314">
            <v>73062</v>
          </cell>
          <cell r="B314" t="str">
            <v>GARY</v>
          </cell>
          <cell r="C314" t="str">
            <v>THOMSON</v>
          </cell>
          <cell r="D314" t="str">
            <v>PAUL DUFFY</v>
          </cell>
        </row>
        <row r="315">
          <cell r="A315">
            <v>73144</v>
          </cell>
          <cell r="B315" t="str">
            <v>ANDREW</v>
          </cell>
          <cell r="C315" t="str">
            <v>MCNEILL</v>
          </cell>
          <cell r="D315" t="str">
            <v>ALISTAIR DAVIDSON</v>
          </cell>
        </row>
        <row r="316">
          <cell r="A316">
            <v>73275</v>
          </cell>
          <cell r="B316" t="str">
            <v>RODNEY</v>
          </cell>
          <cell r="C316" t="str">
            <v>JAMIESON</v>
          </cell>
          <cell r="D316" t="str">
            <v>HEIDI FREEGUARD</v>
          </cell>
        </row>
        <row r="317">
          <cell r="A317">
            <v>73315</v>
          </cell>
          <cell r="B317" t="str">
            <v>TERRY</v>
          </cell>
          <cell r="C317" t="str">
            <v>WALLACE</v>
          </cell>
          <cell r="D317" t="str">
            <v>CAMPBELL CONNOR</v>
          </cell>
        </row>
        <row r="318">
          <cell r="A318">
            <v>73446</v>
          </cell>
          <cell r="B318" t="str">
            <v>IMRAN</v>
          </cell>
          <cell r="C318" t="str">
            <v>SHALKH</v>
          </cell>
          <cell r="D318" t="str">
            <v>SUSAN DEUCHARS</v>
          </cell>
        </row>
        <row r="319">
          <cell r="A319">
            <v>73472</v>
          </cell>
          <cell r="B319" t="str">
            <v>NATALIE</v>
          </cell>
          <cell r="C319" t="str">
            <v>FEE</v>
          </cell>
          <cell r="D319" t="str">
            <v>JOHN DRUMMIE</v>
          </cell>
        </row>
        <row r="320">
          <cell r="A320">
            <v>73473</v>
          </cell>
          <cell r="B320" t="str">
            <v>DOREEN</v>
          </cell>
          <cell r="C320" t="str">
            <v>HALL</v>
          </cell>
          <cell r="D320" t="str">
            <v>GILL BARRETT</v>
          </cell>
        </row>
        <row r="321">
          <cell r="A321">
            <v>73549</v>
          </cell>
          <cell r="B321" t="str">
            <v>BARRY</v>
          </cell>
          <cell r="C321" t="str">
            <v>ROSS</v>
          </cell>
          <cell r="D321" t="str">
            <v>CLIVE DUNCAN</v>
          </cell>
        </row>
        <row r="322">
          <cell r="A322">
            <v>73598</v>
          </cell>
          <cell r="B322" t="str">
            <v>STEPHANIE</v>
          </cell>
          <cell r="C322" t="str">
            <v>MOFFAT</v>
          </cell>
          <cell r="D322" t="str">
            <v>ANDY SMITH</v>
          </cell>
        </row>
        <row r="323">
          <cell r="A323">
            <v>73783</v>
          </cell>
          <cell r="B323" t="str">
            <v>BRIAN</v>
          </cell>
          <cell r="C323" t="str">
            <v>CARRAL</v>
          </cell>
          <cell r="D323" t="str">
            <v>GILLIAN PATERSON</v>
          </cell>
        </row>
        <row r="324">
          <cell r="A324">
            <v>73788</v>
          </cell>
          <cell r="B324" t="str">
            <v>ROHINI</v>
          </cell>
          <cell r="C324" t="str">
            <v>MEDABALIMI</v>
          </cell>
          <cell r="D324" t="str">
            <v>CLIVE DUNCAN</v>
          </cell>
        </row>
        <row r="325">
          <cell r="A325">
            <v>73879</v>
          </cell>
          <cell r="B325" t="str">
            <v>BILLY</v>
          </cell>
          <cell r="C325" t="str">
            <v>THOMSON</v>
          </cell>
          <cell r="D325" t="str">
            <v>TONY NEWALL</v>
          </cell>
        </row>
        <row r="326">
          <cell r="A326">
            <v>73943</v>
          </cell>
          <cell r="B326" t="str">
            <v>ANDREW</v>
          </cell>
          <cell r="C326" t="str">
            <v>BRAWIS</v>
          </cell>
          <cell r="D326" t="str">
            <v>DAVID MENTIPLAY</v>
          </cell>
        </row>
        <row r="327">
          <cell r="A327">
            <v>73966</v>
          </cell>
          <cell r="B327" t="str">
            <v>DAVID</v>
          </cell>
          <cell r="C327" t="str">
            <v>PEARSON</v>
          </cell>
          <cell r="D327" t="str">
            <v>FIONA LINTON</v>
          </cell>
        </row>
        <row r="328">
          <cell r="A328">
            <v>73968</v>
          </cell>
          <cell r="B328" t="str">
            <v>MARK</v>
          </cell>
          <cell r="C328" t="str">
            <v>MCMULLEN</v>
          </cell>
          <cell r="D328" t="str">
            <v>MARK TAYLOR</v>
          </cell>
        </row>
        <row r="329">
          <cell r="A329">
            <v>73969</v>
          </cell>
          <cell r="B329" t="str">
            <v xml:space="preserve">BRIAN </v>
          </cell>
          <cell r="C329" t="str">
            <v>NICOL</v>
          </cell>
          <cell r="D329" t="str">
            <v>CAMPBELL CONNOR</v>
          </cell>
        </row>
        <row r="330">
          <cell r="A330">
            <v>73970</v>
          </cell>
          <cell r="B330" t="str">
            <v>CLAIRE</v>
          </cell>
          <cell r="C330" t="str">
            <v>WITHERS</v>
          </cell>
          <cell r="D330" t="str">
            <v>LISA PARKER</v>
          </cell>
        </row>
        <row r="331">
          <cell r="A331">
            <v>73880</v>
          </cell>
          <cell r="B331" t="str">
            <v>COLIN</v>
          </cell>
          <cell r="C331" t="str">
            <v>MACMILLAN</v>
          </cell>
          <cell r="D331" t="str">
            <v>TONY NEWALL</v>
          </cell>
        </row>
        <row r="332">
          <cell r="A332">
            <v>74050</v>
          </cell>
          <cell r="B332" t="str">
            <v>CRAIG</v>
          </cell>
          <cell r="C332" t="str">
            <v>BURNS</v>
          </cell>
          <cell r="D332" t="str">
            <v>FIONA LINTON</v>
          </cell>
        </row>
        <row r="333">
          <cell r="A333">
            <v>74084</v>
          </cell>
          <cell r="B333" t="str">
            <v>HAMISH</v>
          </cell>
          <cell r="C333" t="str">
            <v>TODD</v>
          </cell>
          <cell r="D333" t="str">
            <v>JOLENE DUGUID</v>
          </cell>
        </row>
        <row r="334">
          <cell r="A334">
            <v>74131</v>
          </cell>
          <cell r="B334" t="str">
            <v>ANDREW</v>
          </cell>
          <cell r="C334" t="str">
            <v>MORAN</v>
          </cell>
          <cell r="D334" t="str">
            <v>ANDREA CHRISTIE</v>
          </cell>
        </row>
        <row r="335">
          <cell r="A335">
            <v>74180</v>
          </cell>
          <cell r="B335" t="str">
            <v>JACQUELINE</v>
          </cell>
          <cell r="C335" t="str">
            <v>LITTLE</v>
          </cell>
          <cell r="D335" t="str">
            <v>FIONA LINTON</v>
          </cell>
        </row>
        <row r="336">
          <cell r="A336">
            <v>74188</v>
          </cell>
          <cell r="B336" t="str">
            <v>DAVID</v>
          </cell>
          <cell r="C336" t="str">
            <v>SAYER</v>
          </cell>
          <cell r="D336" t="str">
            <v>HEIDI FREEGUARD</v>
          </cell>
        </row>
        <row r="337">
          <cell r="A337">
            <v>74298</v>
          </cell>
          <cell r="B337" t="str">
            <v>MICHAEL</v>
          </cell>
          <cell r="C337" t="str">
            <v>MCTAVISH</v>
          </cell>
          <cell r="D337" t="str">
            <v>HEIDI FREEGUARD</v>
          </cell>
        </row>
        <row r="338">
          <cell r="A338">
            <v>74335</v>
          </cell>
          <cell r="B338" t="str">
            <v>LIAM</v>
          </cell>
          <cell r="C338" t="str">
            <v>AHEM</v>
          </cell>
          <cell r="D338" t="str">
            <v>JOHN DINNING</v>
          </cell>
        </row>
        <row r="339">
          <cell r="A339">
            <v>74348</v>
          </cell>
          <cell r="B339" t="str">
            <v>NATALIE</v>
          </cell>
          <cell r="C339" t="str">
            <v>FEE</v>
          </cell>
          <cell r="D339" t="str">
            <v>ANDREA CHRISTIE</v>
          </cell>
        </row>
        <row r="340">
          <cell r="A340">
            <v>74348</v>
          </cell>
          <cell r="B340" t="str">
            <v>NATALIE</v>
          </cell>
          <cell r="C340" t="str">
            <v>FEE</v>
          </cell>
          <cell r="D340" t="str">
            <v>JOHN DRUMMIE</v>
          </cell>
        </row>
        <row r="341">
          <cell r="A341">
            <v>74388</v>
          </cell>
          <cell r="B341" t="str">
            <v xml:space="preserve">MARTIN </v>
          </cell>
          <cell r="C341" t="str">
            <v>KREMBUSZEWSKI</v>
          </cell>
          <cell r="D341" t="str">
            <v>ELEANOR O'DRISCOLL</v>
          </cell>
        </row>
        <row r="342">
          <cell r="A342">
            <v>74417</v>
          </cell>
          <cell r="B342" t="str">
            <v>SARAH</v>
          </cell>
          <cell r="C342" t="str">
            <v>MITCHELL</v>
          </cell>
          <cell r="D342" t="str">
            <v>ELEANOR O'DRISCOLL</v>
          </cell>
        </row>
        <row r="343">
          <cell r="A343">
            <v>74418</v>
          </cell>
          <cell r="B343" t="str">
            <v>ANJA</v>
          </cell>
          <cell r="C343" t="str">
            <v>WOBKER</v>
          </cell>
          <cell r="D343" t="str">
            <v>ELEANOR O'DRISCOLL</v>
          </cell>
        </row>
        <row r="344">
          <cell r="A344">
            <v>74419</v>
          </cell>
          <cell r="B344" t="str">
            <v>CLIVE</v>
          </cell>
          <cell r="C344" t="str">
            <v>OVENS</v>
          </cell>
          <cell r="D344" t="str">
            <v>ELEANOR O'DRISCOLL</v>
          </cell>
        </row>
        <row r="345">
          <cell r="A345">
            <v>74447</v>
          </cell>
          <cell r="B345" t="str">
            <v>ANNA</v>
          </cell>
          <cell r="C345" t="str">
            <v>REID</v>
          </cell>
          <cell r="D345" t="str">
            <v>GILLIAN BARRETT</v>
          </cell>
        </row>
        <row r="346">
          <cell r="A346">
            <v>74456</v>
          </cell>
          <cell r="B346" t="str">
            <v>KAREN JOY</v>
          </cell>
          <cell r="C346" t="str">
            <v>STEWART</v>
          </cell>
          <cell r="D346" t="str">
            <v>ANDREA CHRISTIE</v>
          </cell>
        </row>
        <row r="347">
          <cell r="A347">
            <v>74541</v>
          </cell>
          <cell r="B347" t="str">
            <v>JULIE</v>
          </cell>
          <cell r="C347" t="str">
            <v>MCDOWALL</v>
          </cell>
          <cell r="D347" t="str">
            <v>FRASER PURVES</v>
          </cell>
        </row>
        <row r="348">
          <cell r="A348">
            <v>74554</v>
          </cell>
          <cell r="B348" t="str">
            <v>HELEN</v>
          </cell>
          <cell r="C348" t="str">
            <v>GARDNER</v>
          </cell>
          <cell r="D348" t="str">
            <v>ELEANOR O'DRISCOLL</v>
          </cell>
        </row>
        <row r="349">
          <cell r="A349">
            <v>74555</v>
          </cell>
          <cell r="B349" t="str">
            <v>STEVEN</v>
          </cell>
          <cell r="C349" t="str">
            <v>GRAHAM</v>
          </cell>
          <cell r="D349" t="str">
            <v>ELEANOR O'DRISCOLL</v>
          </cell>
        </row>
        <row r="350">
          <cell r="A350">
            <v>74615</v>
          </cell>
          <cell r="B350" t="str">
            <v>SIMON</v>
          </cell>
          <cell r="C350" t="str">
            <v>BEARDMORE</v>
          </cell>
          <cell r="D350" t="str">
            <v>RACHAEL ROBERTS</v>
          </cell>
        </row>
        <row r="351">
          <cell r="A351">
            <v>74780</v>
          </cell>
          <cell r="B351" t="str">
            <v>SARAH</v>
          </cell>
          <cell r="C351" t="str">
            <v>BEITH</v>
          </cell>
          <cell r="D351" t="str">
            <v>RACHAEL ROBERTS</v>
          </cell>
        </row>
        <row r="352">
          <cell r="A352">
            <v>74782</v>
          </cell>
          <cell r="B352" t="str">
            <v>JIM</v>
          </cell>
          <cell r="C352" t="str">
            <v>ELLIS</v>
          </cell>
          <cell r="D352" t="str">
            <v>SUSAN NICOL</v>
          </cell>
        </row>
        <row r="353">
          <cell r="A353">
            <v>74898</v>
          </cell>
          <cell r="B353" t="str">
            <v>LUKE</v>
          </cell>
          <cell r="C353" t="str">
            <v>REYNOLDS</v>
          </cell>
          <cell r="D353" t="str">
            <v>SUSAN INNESS</v>
          </cell>
        </row>
        <row r="354">
          <cell r="A354">
            <v>74899</v>
          </cell>
          <cell r="B354" t="str">
            <v>SUSHMITA</v>
          </cell>
          <cell r="C354" t="str">
            <v>CHAKRAVARTY</v>
          </cell>
          <cell r="D354" t="str">
            <v>DAVID ANDERSON</v>
          </cell>
        </row>
        <row r="355">
          <cell r="A355">
            <v>74917</v>
          </cell>
          <cell r="B355" t="str">
            <v>EMMA</v>
          </cell>
          <cell r="C355" t="str">
            <v>MCVEY</v>
          </cell>
          <cell r="D355" t="str">
            <v>DAVID ANDERSON</v>
          </cell>
        </row>
        <row r="356">
          <cell r="A356">
            <v>74919</v>
          </cell>
          <cell r="B356" t="str">
            <v xml:space="preserve">MARTIN </v>
          </cell>
          <cell r="C356" t="str">
            <v>CASEY</v>
          </cell>
          <cell r="D356" t="str">
            <v>DAVID ANDERSON</v>
          </cell>
        </row>
        <row r="357">
          <cell r="A357">
            <v>74919</v>
          </cell>
          <cell r="B357" t="str">
            <v xml:space="preserve">MARTIN </v>
          </cell>
          <cell r="C357" t="str">
            <v>CASEY</v>
          </cell>
          <cell r="D357" t="str">
            <v>JANICE ROEBUCK</v>
          </cell>
        </row>
        <row r="358">
          <cell r="A358">
            <v>74920</v>
          </cell>
          <cell r="B358" t="str">
            <v>JAMES</v>
          </cell>
          <cell r="C358" t="str">
            <v>MCKENZIE</v>
          </cell>
          <cell r="D358" t="str">
            <v>DAVID ANDERSON</v>
          </cell>
        </row>
        <row r="359">
          <cell r="A359">
            <v>74920</v>
          </cell>
          <cell r="B359" t="str">
            <v>JAMES</v>
          </cell>
          <cell r="C359" t="str">
            <v>MCKENZIE</v>
          </cell>
          <cell r="D359" t="str">
            <v>JANICE ROEBUCK</v>
          </cell>
        </row>
        <row r="360">
          <cell r="A360">
            <v>74921</v>
          </cell>
          <cell r="B360" t="str">
            <v>ANNE-MARIE</v>
          </cell>
          <cell r="C360" t="str">
            <v>REILLY</v>
          </cell>
          <cell r="D360" t="str">
            <v>FRASER PURVES</v>
          </cell>
        </row>
        <row r="361">
          <cell r="A361">
            <v>74922</v>
          </cell>
          <cell r="B361" t="str">
            <v>SARAH</v>
          </cell>
          <cell r="C361" t="str">
            <v>MCFARLANE</v>
          </cell>
          <cell r="D361" t="str">
            <v>FRASER PURVES</v>
          </cell>
        </row>
        <row r="362">
          <cell r="A362">
            <v>74950</v>
          </cell>
          <cell r="B362" t="str">
            <v>PETER</v>
          </cell>
          <cell r="C362" t="str">
            <v>SHACKLETON</v>
          </cell>
          <cell r="D362" t="str">
            <v>CAMPBELL CONNOR</v>
          </cell>
        </row>
        <row r="363">
          <cell r="A363">
            <v>75030</v>
          </cell>
          <cell r="B363" t="str">
            <v>YVETTE</v>
          </cell>
          <cell r="C363" t="str">
            <v>LITTLEJOHN</v>
          </cell>
          <cell r="D363" t="str">
            <v>ALEX RAE</v>
          </cell>
        </row>
        <row r="364">
          <cell r="A364">
            <v>75078</v>
          </cell>
          <cell r="B364" t="str">
            <v>KIRSTY</v>
          </cell>
          <cell r="C364" t="str">
            <v>CUSICK</v>
          </cell>
          <cell r="D364" t="str">
            <v>ALEX RAE</v>
          </cell>
        </row>
        <row r="365">
          <cell r="A365">
            <v>75079</v>
          </cell>
          <cell r="B365" t="str">
            <v>JENNIFER</v>
          </cell>
          <cell r="C365" t="str">
            <v>QUIRK</v>
          </cell>
          <cell r="D365" t="str">
            <v>BRIAN CAMPBELL</v>
          </cell>
        </row>
        <row r="366">
          <cell r="A366">
            <v>75080</v>
          </cell>
          <cell r="B366" t="str">
            <v>LINDA</v>
          </cell>
          <cell r="C366" t="str">
            <v>CHATWIN</v>
          </cell>
          <cell r="D366" t="str">
            <v>FIONA LINTON</v>
          </cell>
        </row>
        <row r="367">
          <cell r="A367">
            <v>75198</v>
          </cell>
          <cell r="B367" t="str">
            <v>LISA</v>
          </cell>
          <cell r="C367" t="str">
            <v>SHEARER</v>
          </cell>
          <cell r="D367" t="str">
            <v>NEIL BRENNAN</v>
          </cell>
        </row>
        <row r="368">
          <cell r="A368">
            <v>75437</v>
          </cell>
          <cell r="B368" t="str">
            <v>JOHN</v>
          </cell>
          <cell r="C368" t="str">
            <v>PURCELL</v>
          </cell>
          <cell r="D368" t="str">
            <v>PETER SHACKLETON</v>
          </cell>
        </row>
        <row r="369">
          <cell r="A369">
            <v>75571</v>
          </cell>
          <cell r="B369" t="str">
            <v>CHRISTOPHER</v>
          </cell>
          <cell r="C369" t="str">
            <v>LEES</v>
          </cell>
          <cell r="D369" t="str">
            <v>STEPHEN MCINTOSH</v>
          </cell>
        </row>
        <row r="370">
          <cell r="A370">
            <v>75572</v>
          </cell>
          <cell r="B370" t="str">
            <v>LYNSEY</v>
          </cell>
          <cell r="C370" t="str">
            <v>DUNN</v>
          </cell>
          <cell r="D370" t="str">
            <v>STEPHEN MCINTOSH</v>
          </cell>
        </row>
        <row r="371">
          <cell r="A371">
            <v>75573</v>
          </cell>
          <cell r="B371" t="str">
            <v>ALICJA</v>
          </cell>
          <cell r="C371" t="str">
            <v>KUCZYNSKA</v>
          </cell>
          <cell r="D371" t="str">
            <v>LINDA LAMB</v>
          </cell>
        </row>
        <row r="372">
          <cell r="A372">
            <v>75618</v>
          </cell>
          <cell r="B372" t="str">
            <v>GARY</v>
          </cell>
          <cell r="C372" t="str">
            <v>THOMSON</v>
          </cell>
          <cell r="D372" t="str">
            <v>PAUL DUFFY</v>
          </cell>
        </row>
        <row r="373">
          <cell r="A373">
            <v>75835</v>
          </cell>
          <cell r="B373" t="str">
            <v>NICOLA</v>
          </cell>
          <cell r="C373" t="str">
            <v>JACOBS</v>
          </cell>
          <cell r="D373" t="str">
            <v>ELAINE PEACOCK</v>
          </cell>
        </row>
        <row r="374">
          <cell r="A374">
            <v>75836</v>
          </cell>
          <cell r="B374" t="str">
            <v>WILLIAM</v>
          </cell>
          <cell r="C374" t="str">
            <v>JARVIE</v>
          </cell>
          <cell r="D374" t="str">
            <v>ELAINE PEACOCK</v>
          </cell>
        </row>
        <row r="375">
          <cell r="A375">
            <v>75897</v>
          </cell>
          <cell r="B375" t="str">
            <v>CLAIRE</v>
          </cell>
          <cell r="C375" t="str">
            <v>QUIGLEY</v>
          </cell>
          <cell r="D375" t="str">
            <v>ELAINE PEACOCK</v>
          </cell>
        </row>
        <row r="376">
          <cell r="A376">
            <v>76183</v>
          </cell>
          <cell r="B376" t="str">
            <v>DANIELLE</v>
          </cell>
          <cell r="C376" t="str">
            <v>MATTISON</v>
          </cell>
          <cell r="D376" t="str">
            <v>GILLIAN BARRETT</v>
          </cell>
        </row>
        <row r="377">
          <cell r="A377">
            <v>76230</v>
          </cell>
          <cell r="B377" t="str">
            <v xml:space="preserve">NICOLA </v>
          </cell>
          <cell r="C377" t="str">
            <v>HUME</v>
          </cell>
          <cell r="D377" t="str">
            <v>JOHN DINNING</v>
          </cell>
        </row>
        <row r="378">
          <cell r="A378">
            <v>76294</v>
          </cell>
          <cell r="B378" t="str">
            <v>TERRY</v>
          </cell>
          <cell r="C378" t="str">
            <v>MCGOWAN</v>
          </cell>
          <cell r="D378" t="str">
            <v>PETER SHACKLETON</v>
          </cell>
        </row>
        <row r="379">
          <cell r="A379">
            <v>76344</v>
          </cell>
          <cell r="B379" t="str">
            <v>KATHLEEN</v>
          </cell>
          <cell r="C379" t="str">
            <v>HOTCHKISS</v>
          </cell>
          <cell r="D379" t="str">
            <v>MARY-ANNE MCMILLAN</v>
          </cell>
        </row>
        <row r="380">
          <cell r="A380">
            <v>76353</v>
          </cell>
          <cell r="B380" t="str">
            <v>JOHN</v>
          </cell>
          <cell r="C380" t="str">
            <v>BRETHERTON</v>
          </cell>
          <cell r="D380" t="str">
            <v>JIMMY ANDERSON</v>
          </cell>
        </row>
        <row r="381">
          <cell r="A381">
            <v>76497</v>
          </cell>
          <cell r="B381" t="str">
            <v>SINEAD</v>
          </cell>
          <cell r="C381" t="str">
            <v>DORRIAN</v>
          </cell>
          <cell r="D381" t="str">
            <v>GILLIAN BARRETT</v>
          </cell>
        </row>
        <row r="382">
          <cell r="A382">
            <v>76570</v>
          </cell>
          <cell r="B382" t="str">
            <v>SHAUN</v>
          </cell>
          <cell r="C382" t="str">
            <v>HUME</v>
          </cell>
          <cell r="D382" t="str">
            <v>JIMMY ANDERSON</v>
          </cell>
        </row>
        <row r="383">
          <cell r="A383">
            <v>76572</v>
          </cell>
          <cell r="B383" t="str">
            <v>STEPHANIE</v>
          </cell>
          <cell r="C383" t="str">
            <v>REID</v>
          </cell>
          <cell r="D383" t="str">
            <v>GILLIAN BARRETT</v>
          </cell>
        </row>
        <row r="384">
          <cell r="A384">
            <v>76601</v>
          </cell>
          <cell r="B384" t="str">
            <v xml:space="preserve">MARTIN </v>
          </cell>
          <cell r="C384" t="str">
            <v>KREMBUSZEWSKI</v>
          </cell>
          <cell r="D384" t="str">
            <v>ELEANOR O'DRISCOLL</v>
          </cell>
        </row>
        <row r="385">
          <cell r="A385">
            <v>76607</v>
          </cell>
          <cell r="B385" t="str">
            <v xml:space="preserve">BARBARA </v>
          </cell>
          <cell r="C385" t="str">
            <v>ANDERSON</v>
          </cell>
          <cell r="D385" t="str">
            <v>JIMMY ANDERSON</v>
          </cell>
        </row>
        <row r="386">
          <cell r="A386">
            <v>76808</v>
          </cell>
          <cell r="B386" t="str">
            <v>SHEILA</v>
          </cell>
          <cell r="C386" t="str">
            <v>MCLEAN</v>
          </cell>
          <cell r="D386" t="str">
            <v>JOHN CARTY</v>
          </cell>
        </row>
        <row r="387">
          <cell r="A387">
            <v>76880</v>
          </cell>
          <cell r="B387" t="str">
            <v>GAIL</v>
          </cell>
          <cell r="C387" t="str">
            <v>NOBLE</v>
          </cell>
          <cell r="D387" t="str">
            <v>GILLIAN BARRETT</v>
          </cell>
        </row>
        <row r="388">
          <cell r="A388">
            <v>76881</v>
          </cell>
          <cell r="B388" t="str">
            <v xml:space="preserve">WILLIAM </v>
          </cell>
          <cell r="C388" t="str">
            <v>MCDERMOTT</v>
          </cell>
          <cell r="D388" t="str">
            <v>PAUL BYFORD</v>
          </cell>
        </row>
        <row r="389">
          <cell r="A389">
            <v>77039</v>
          </cell>
          <cell r="B389" t="str">
            <v>COLIN</v>
          </cell>
          <cell r="C389" t="str">
            <v>JAMES</v>
          </cell>
          <cell r="D389" t="str">
            <v>JIMMY ANDERSON</v>
          </cell>
        </row>
        <row r="390">
          <cell r="A390">
            <v>77039</v>
          </cell>
          <cell r="B390" t="str">
            <v>COLIN</v>
          </cell>
          <cell r="C390" t="str">
            <v>JAMES</v>
          </cell>
          <cell r="D390" t="str">
            <v>JIMMY ANDERSON</v>
          </cell>
        </row>
        <row r="391">
          <cell r="A391">
            <v>77097</v>
          </cell>
          <cell r="B391" t="str">
            <v>SANDY</v>
          </cell>
          <cell r="C391" t="str">
            <v>ROBERTSON</v>
          </cell>
          <cell r="D391" t="str">
            <v>JIMMY ANDERSON</v>
          </cell>
        </row>
        <row r="392">
          <cell r="A392">
            <v>77333</v>
          </cell>
          <cell r="B392" t="str">
            <v xml:space="preserve">DAVID </v>
          </cell>
          <cell r="C392" t="str">
            <v>SAYER</v>
          </cell>
          <cell r="D392" t="str">
            <v>HEIDI FREEGUARD</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Summary"/>
      <sheetName val="7603"/>
      <sheetName val="7605"/>
      <sheetName val="7659"/>
      <sheetName val="7831"/>
      <sheetName val="8326"/>
      <sheetName val="8328"/>
      <sheetName val="8373"/>
      <sheetName val="8401"/>
      <sheetName val="8402"/>
      <sheetName val="8403"/>
      <sheetName val="8405"/>
      <sheetName val="8417"/>
      <sheetName val="8418"/>
      <sheetName val="8427"/>
      <sheetName val="8430"/>
      <sheetName val="8433"/>
      <sheetName val="8459"/>
      <sheetName val="North"/>
    </sheetNames>
    <sheetDataSet>
      <sheetData sheetId="0" refreshError="1"/>
      <sheetData sheetId="1" refreshError="1">
        <row r="7">
          <cell r="A7" t="str">
            <v>X7603</v>
          </cell>
          <cell r="B7">
            <v>7603</v>
          </cell>
          <cell r="C7" t="str">
            <v>Prepaid Rent</v>
          </cell>
          <cell r="D7">
            <v>3233.33</v>
          </cell>
        </row>
        <row r="8">
          <cell r="A8" t="str">
            <v>X7605</v>
          </cell>
          <cell r="B8">
            <v>7605</v>
          </cell>
          <cell r="C8" t="str">
            <v>Prepaid Insurance</v>
          </cell>
          <cell r="D8">
            <v>0</v>
          </cell>
        </row>
        <row r="9">
          <cell r="A9" t="str">
            <v>X7659</v>
          </cell>
          <cell r="B9">
            <v>7659</v>
          </cell>
          <cell r="C9" t="str">
            <v>Prepaid Other</v>
          </cell>
          <cell r="D9">
            <v>607645.44999999995</v>
          </cell>
        </row>
        <row r="10">
          <cell r="A10" t="str">
            <v>X7831</v>
          </cell>
          <cell r="B10">
            <v>7831</v>
          </cell>
          <cell r="C10" t="str">
            <v>Sundry Accrued Inc</v>
          </cell>
          <cell r="D10">
            <v>399312.1</v>
          </cell>
        </row>
        <row r="11">
          <cell r="A11" t="str">
            <v>X8326</v>
          </cell>
          <cell r="B11">
            <v>8326</v>
          </cell>
          <cell r="C11" t="str">
            <v>Creditor Dev Deposits W/WW</v>
          </cell>
          <cell r="D11">
            <v>-243173.46</v>
          </cell>
        </row>
        <row r="12">
          <cell r="A12" t="str">
            <v>X8328</v>
          </cell>
          <cell r="B12">
            <v>8328</v>
          </cell>
          <cell r="C12" t="str">
            <v>Interest Developers' Deposits</v>
          </cell>
          <cell r="D12">
            <v>-297169.65999999997</v>
          </cell>
        </row>
        <row r="13">
          <cell r="A13" t="str">
            <v>X8401</v>
          </cell>
          <cell r="B13">
            <v>8401</v>
          </cell>
          <cell r="C13" t="str">
            <v>Accrued Payroll</v>
          </cell>
          <cell r="D13">
            <v>-254843.39</v>
          </cell>
        </row>
        <row r="14">
          <cell r="A14" t="str">
            <v>X8402</v>
          </cell>
          <cell r="B14">
            <v>8402</v>
          </cell>
          <cell r="C14" t="str">
            <v>Accrued Electricity</v>
          </cell>
          <cell r="D14">
            <v>-1692146.35</v>
          </cell>
        </row>
        <row r="15">
          <cell r="A15" t="str">
            <v>X8403</v>
          </cell>
          <cell r="B15">
            <v>8403</v>
          </cell>
          <cell r="C15" t="str">
            <v>Accrued Rent</v>
          </cell>
          <cell r="D15">
            <v>-9782.49</v>
          </cell>
        </row>
        <row r="16">
          <cell r="A16" t="str">
            <v>X8405</v>
          </cell>
          <cell r="B16">
            <v>8405</v>
          </cell>
          <cell r="C16" t="str">
            <v>Accrued Insurance</v>
          </cell>
          <cell r="D16">
            <v>-477378</v>
          </cell>
        </row>
        <row r="17">
          <cell r="A17" t="str">
            <v>X8417</v>
          </cell>
          <cell r="B17">
            <v>8417</v>
          </cell>
          <cell r="C17" t="str">
            <v>Goods Rec'd Not Invoiced</v>
          </cell>
          <cell r="D17">
            <v>0</v>
          </cell>
        </row>
        <row r="18">
          <cell r="A18" t="str">
            <v>X8418</v>
          </cell>
          <cell r="B18">
            <v>8418</v>
          </cell>
          <cell r="C18" t="str">
            <v>Invoices Rec'd No Order</v>
          </cell>
          <cell r="D18">
            <v>0</v>
          </cell>
        </row>
        <row r="19">
          <cell r="A19" t="str">
            <v>X8427</v>
          </cell>
          <cell r="B19">
            <v>8427</v>
          </cell>
          <cell r="C19" t="str">
            <v>SEPA Accruals</v>
          </cell>
          <cell r="D19">
            <v>0</v>
          </cell>
        </row>
        <row r="20">
          <cell r="A20" t="str">
            <v>X8430</v>
          </cell>
          <cell r="B20">
            <v>8430</v>
          </cell>
          <cell r="C20" t="str">
            <v>Reinstatement Accruals</v>
          </cell>
          <cell r="D20">
            <v>-15000</v>
          </cell>
        </row>
        <row r="21">
          <cell r="A21" t="str">
            <v>X8433</v>
          </cell>
          <cell r="B21">
            <v>8433</v>
          </cell>
          <cell r="C21" t="str">
            <v>Sludge Accruals</v>
          </cell>
          <cell r="D21">
            <v>-313840</v>
          </cell>
        </row>
        <row r="22">
          <cell r="A22" t="str">
            <v>X8459</v>
          </cell>
          <cell r="B22">
            <v>8459</v>
          </cell>
          <cell r="C22" t="str">
            <v>Accruals Other</v>
          </cell>
          <cell r="D22">
            <v>-460324.33999999997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ged debt"/>
      <sheetName val="CASH"/>
      <sheetName val="BILLING"/>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DUNDEE EXTERNAL"/>
      <sheetName val="DUNDEE SOLUTIONS"/>
      <sheetName val="EDINBURGH EXTERNAL"/>
      <sheetName val="EDINBURGH SOLUTIONS"/>
      <sheetName val="EDINBURGH PFI"/>
    </sheetNames>
    <sheetDataSet>
      <sheetData sheetId="0" refreshError="1"/>
      <sheetData sheetId="1" refreshError="1">
        <row r="699">
          <cell r="P699">
            <v>38731.62999999999</v>
          </cell>
        </row>
      </sheetData>
      <sheetData sheetId="2" refreshError="1"/>
      <sheetData sheetId="3" refreshError="1">
        <row r="1367">
          <cell r="P1367">
            <v>46231.484999998989</v>
          </cell>
        </row>
      </sheetData>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 Upload sheet"/>
      <sheetName val="Entry journal"/>
      <sheetName val="Journal"/>
      <sheetName val="Reversal"/>
      <sheetName val="Detailed Reforecast P&amp;L"/>
      <sheetName val="Dedu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row r="53">
          <cell r="C53">
            <v>104.18173450159</v>
          </cell>
        </row>
      </sheetData>
      <sheetData sheetId="3"/>
      <sheetData sheetId="4"/>
      <sheetData sheetId="5"/>
      <sheetData sheetId="6">
        <row r="52">
          <cell r="O52">
            <v>2.1335702832163905E-2</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end Feb 08"/>
      <sheetName val="start 10 March 08"/>
      <sheetName val="Sheet4"/>
      <sheetName val="Sheet3"/>
      <sheetName val="1. Tax computation"/>
    </sheetNames>
    <sheetDataSet>
      <sheetData sheetId="0" refreshError="1"/>
      <sheetData sheetId="1" refreshError="1">
        <row r="1">
          <cell r="A1" t="str">
            <v>BS Info</v>
          </cell>
        </row>
        <row r="2">
          <cell r="A2" t="str">
            <v xml:space="preserve">Date request
Received BS </v>
          </cell>
        </row>
        <row r="3">
          <cell r="A3">
            <v>39521</v>
          </cell>
        </row>
        <row r="4">
          <cell r="A4">
            <v>39521</v>
          </cell>
        </row>
        <row r="5">
          <cell r="A5">
            <v>39524</v>
          </cell>
        </row>
      </sheetData>
      <sheetData sheetId="2" refreshError="1">
        <row r="2">
          <cell r="B2" t="str">
            <v>Allan,  Alasdair  </v>
          </cell>
        </row>
        <row r="3">
          <cell r="B3" t="str">
            <v>Allan,  Michael  </v>
          </cell>
        </row>
        <row r="4">
          <cell r="B4" t="str">
            <v>Allen,  Derek  </v>
          </cell>
        </row>
        <row r="5">
          <cell r="B5" t="str">
            <v>Ballantyne,  David  </v>
          </cell>
        </row>
        <row r="6">
          <cell r="B6" t="str">
            <v>Campbell,  Brian  </v>
          </cell>
        </row>
        <row r="7">
          <cell r="B7" t="str">
            <v>Cassidy,  Stephen  </v>
          </cell>
        </row>
        <row r="8">
          <cell r="B8" t="str">
            <v>Cheung,  Raymond  </v>
          </cell>
        </row>
        <row r="9">
          <cell r="B9" t="str">
            <v>Chick, Andrew</v>
          </cell>
        </row>
        <row r="10">
          <cell r="B10" t="str">
            <v>Cummings,  Colin  </v>
          </cell>
        </row>
        <row r="11">
          <cell r="B11" t="str">
            <v>Eunson,  Roddy  </v>
          </cell>
        </row>
        <row r="12">
          <cell r="B12" t="str">
            <v>Fraser, Alison</v>
          </cell>
        </row>
        <row r="13">
          <cell r="B13" t="str">
            <v>French,  Emma  </v>
          </cell>
        </row>
        <row r="14">
          <cell r="B14" t="str">
            <v>Golden,  Kenny  </v>
          </cell>
        </row>
        <row r="15">
          <cell r="B15" t="str">
            <v>Gray,  Andrew  </v>
          </cell>
        </row>
        <row r="16">
          <cell r="B16" t="str">
            <v>Gray,  Sarah  </v>
          </cell>
        </row>
        <row r="17">
          <cell r="B17" t="str">
            <v>Henderson,  Andrew  </v>
          </cell>
        </row>
        <row r="18">
          <cell r="B18" t="str">
            <v>Hunter, Jim</v>
          </cell>
        </row>
        <row r="19">
          <cell r="B19" t="str">
            <v>Jackson,  Craig  </v>
          </cell>
        </row>
        <row r="20">
          <cell r="B20" t="str">
            <v>Jamieson, Annelies</v>
          </cell>
        </row>
        <row r="21">
          <cell r="B21" t="str">
            <v>Johnston, Lynne</v>
          </cell>
        </row>
        <row r="22">
          <cell r="B22" t="str">
            <v>Kennedy, Tamsyn</v>
          </cell>
        </row>
        <row r="23">
          <cell r="B23" t="str">
            <v>Langova,  Marketa  </v>
          </cell>
        </row>
        <row r="24">
          <cell r="B24" t="str">
            <v>Lillis,  John  </v>
          </cell>
        </row>
        <row r="25">
          <cell r="B25" t="str">
            <v>MacAuly, Gillian</v>
          </cell>
        </row>
        <row r="26">
          <cell r="B26" t="str">
            <v>Macdonald, Laura</v>
          </cell>
        </row>
        <row r="27">
          <cell r="B27" t="str">
            <v>Macdonald,  Scott  </v>
          </cell>
        </row>
        <row r="28">
          <cell r="B28" t="str">
            <v>MacKenzie,  Aileen  </v>
          </cell>
        </row>
        <row r="29">
          <cell r="B29" t="str">
            <v>MacLaren, Mark</v>
          </cell>
        </row>
        <row r="30">
          <cell r="B30" t="str">
            <v>McCann,  Ann-Marie  </v>
          </cell>
        </row>
        <row r="31">
          <cell r="B31" t="str">
            <v>McGuire,  Barry  </v>
          </cell>
        </row>
        <row r="32">
          <cell r="B32" t="str">
            <v>McIntyre,  Christopher  </v>
          </cell>
        </row>
        <row r="33">
          <cell r="B33" t="str">
            <v>McMillan, Annelies</v>
          </cell>
        </row>
        <row r="34">
          <cell r="B34" t="str">
            <v>Milligan, paul</v>
          </cell>
        </row>
        <row r="35">
          <cell r="B35" t="str">
            <v>Morris,  Graeme  </v>
          </cell>
        </row>
      </sheetData>
      <sheetData sheetId="3" refreshError="1">
        <row r="2">
          <cell r="A2" t="str">
            <v>Band,  Ewan  </v>
          </cell>
        </row>
        <row r="3">
          <cell r="A3" t="str">
            <v>Bond,  Iain  </v>
          </cell>
        </row>
        <row r="4">
          <cell r="A4" t="str">
            <v>Briggs,  Jim  </v>
          </cell>
        </row>
        <row r="5">
          <cell r="A5" t="str">
            <v>Burnside,  Willie  </v>
          </cell>
        </row>
        <row r="6">
          <cell r="A6" t="str">
            <v>Butter,  Norman  </v>
          </cell>
        </row>
        <row r="7">
          <cell r="A7" t="str">
            <v>Caig,  Gary  </v>
          </cell>
        </row>
        <row r="8">
          <cell r="A8" t="str">
            <v>Campbell,  Colin  </v>
          </cell>
        </row>
        <row r="9">
          <cell r="A9" t="str">
            <v>Clifton,  Kevin  </v>
          </cell>
        </row>
        <row r="10">
          <cell r="A10" t="str">
            <v>Cook,  Harry  </v>
          </cell>
        </row>
        <row r="11">
          <cell r="A11" t="str">
            <v>Drummond,  Graeme  </v>
          </cell>
        </row>
        <row r="12">
          <cell r="A12" t="str">
            <v>Fraser,  Eric  </v>
          </cell>
        </row>
        <row r="13">
          <cell r="A13" t="str">
            <v>Graham-Smith,  Nigel  </v>
          </cell>
        </row>
        <row r="14">
          <cell r="A14" t="str">
            <v>Greenhill,  Steven  </v>
          </cell>
        </row>
        <row r="15">
          <cell r="A15" t="str">
            <v>Guthrie,  Gary  </v>
          </cell>
        </row>
        <row r="16">
          <cell r="A16" t="str">
            <v>Hamilton,  Pamela  </v>
          </cell>
        </row>
        <row r="17">
          <cell r="A17" t="str">
            <v>Hardy,  Barry  </v>
          </cell>
        </row>
        <row r="18">
          <cell r="A18" t="str">
            <v>Harlow,  Richard  </v>
          </cell>
        </row>
        <row r="19">
          <cell r="A19" t="str">
            <v>Hayes,  Diane  </v>
          </cell>
        </row>
        <row r="20">
          <cell r="A20" t="str">
            <v>Henderson,  Debbie  </v>
          </cell>
        </row>
        <row r="21">
          <cell r="A21" t="str">
            <v>Hogg,  Stephen  </v>
          </cell>
        </row>
        <row r="22">
          <cell r="A22" t="str">
            <v>Hunter,  Simon  </v>
          </cell>
        </row>
        <row r="23">
          <cell r="A23" t="str">
            <v>Irvine,  Ed  </v>
          </cell>
        </row>
        <row r="24">
          <cell r="A24" t="str">
            <v>Kerr Alex</v>
          </cell>
        </row>
        <row r="25">
          <cell r="A25" t="str">
            <v>Lionel,  Milroy  </v>
          </cell>
        </row>
        <row r="26">
          <cell r="A26" t="str">
            <v>MacPhail,  Malcolm  </v>
          </cell>
        </row>
        <row r="27">
          <cell r="A27" t="str">
            <v>McAllister,  Gerry  </v>
          </cell>
        </row>
        <row r="28">
          <cell r="A28" t="str">
            <v>McAloon,  Stephen  </v>
          </cell>
        </row>
        <row r="29">
          <cell r="A29" t="str">
            <v>McCarthy,  Brian  </v>
          </cell>
        </row>
        <row r="30">
          <cell r="A30" t="str">
            <v>McCubbin,  Malcolm  </v>
          </cell>
        </row>
        <row r="31">
          <cell r="A31" t="str">
            <v>McKee,  Craig  </v>
          </cell>
        </row>
        <row r="32">
          <cell r="A32" t="str">
            <v>McQuarrie,  Eric  </v>
          </cell>
        </row>
        <row r="33">
          <cell r="A33" t="str">
            <v>McSporran,  Malcolm  </v>
          </cell>
        </row>
        <row r="34">
          <cell r="A34" t="str">
            <v>Millican,  John  </v>
          </cell>
        </row>
        <row r="35">
          <cell r="A35" t="str">
            <v>Munns,  Colin  </v>
          </cell>
        </row>
        <row r="36">
          <cell r="A36" t="str">
            <v>Raith,  Steve  </v>
          </cell>
        </row>
        <row r="37">
          <cell r="A37" t="str">
            <v>Reekie,  Bill  </v>
          </cell>
        </row>
        <row r="38">
          <cell r="A38" t="str">
            <v>Ritchie,  John  </v>
          </cell>
        </row>
        <row r="39">
          <cell r="A39" t="str">
            <v>Scott,  Dougie  </v>
          </cell>
        </row>
        <row r="40">
          <cell r="A40" t="str">
            <v>Scott,  Norrie  </v>
          </cell>
        </row>
        <row r="41">
          <cell r="A41" t="str">
            <v>Simmons,  Brian  </v>
          </cell>
        </row>
        <row r="42">
          <cell r="A42" t="str">
            <v>Thomson,  Ken  </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BACKUP"/>
      <sheetName val="JOURNAL UPLOA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Invocies P1 - P9"/>
      <sheetName val="IT_Invocies_P10"/>
    </sheetNames>
    <sheetDataSet>
      <sheetData sheetId="0" refreshError="1">
        <row r="1">
          <cell r="A1" t="str">
            <v>Vendor</v>
          </cell>
          <cell r="B1" t="str">
            <v>Inv. No</v>
          </cell>
          <cell r="C1" t="str">
            <v>Line Amount</v>
          </cell>
          <cell r="D1" t="str">
            <v>Prd</v>
          </cell>
          <cell r="E1" t="str">
            <v>PO</v>
          </cell>
          <cell r="F1" t="str">
            <v>PO Desc.</v>
          </cell>
          <cell r="G1" t="str">
            <v>CC</v>
          </cell>
          <cell r="H1" t="str">
            <v>Subj.</v>
          </cell>
          <cell r="I1" t="str">
            <v>Voucher</v>
          </cell>
        </row>
        <row r="2">
          <cell r="A2" t="str">
            <v>BIGFISH</v>
          </cell>
          <cell r="B2" t="str">
            <v>27957</v>
          </cell>
          <cell r="C2">
            <v>110</v>
          </cell>
          <cell r="D2" t="str">
            <v>PRD-1-03</v>
          </cell>
          <cell r="E2" t="str">
            <v>O151444</v>
          </cell>
          <cell r="F2" t="str">
            <v>HARDWARE MAINTENANCE</v>
          </cell>
          <cell r="G2" t="str">
            <v>12202</v>
          </cell>
          <cell r="H2" t="str">
            <v>6106</v>
          </cell>
          <cell r="I2" t="str">
            <v>E330876</v>
          </cell>
        </row>
        <row r="3">
          <cell r="A3" t="str">
            <v>BIGFISH</v>
          </cell>
          <cell r="B3" t="str">
            <v>28138</v>
          </cell>
          <cell r="C3">
            <v>110</v>
          </cell>
          <cell r="D3" t="str">
            <v>PRD-1-03</v>
          </cell>
          <cell r="E3" t="str">
            <v>O152467</v>
          </cell>
          <cell r="F3" t="str">
            <v>HARDWARE MAINTENANCE</v>
          </cell>
          <cell r="G3" t="str">
            <v>30432</v>
          </cell>
          <cell r="H3" t="str">
            <v>6106</v>
          </cell>
          <cell r="I3" t="str">
            <v>E332655</v>
          </cell>
        </row>
        <row r="4">
          <cell r="A4" t="str">
            <v>BIGFISH</v>
          </cell>
          <cell r="B4" t="str">
            <v>28138</v>
          </cell>
          <cell r="C4">
            <v>110</v>
          </cell>
          <cell r="D4" t="str">
            <v>PRD-1-03</v>
          </cell>
          <cell r="E4" t="str">
            <v>O152467</v>
          </cell>
          <cell r="F4" t="str">
            <v>HARDWARE MAINTENANCE</v>
          </cell>
          <cell r="G4" t="str">
            <v>30432</v>
          </cell>
          <cell r="H4" t="str">
            <v>6106</v>
          </cell>
          <cell r="I4" t="str">
            <v>E332655</v>
          </cell>
        </row>
        <row r="5">
          <cell r="A5" t="str">
            <v>BIGFISH</v>
          </cell>
          <cell r="B5" t="str">
            <v>28138</v>
          </cell>
          <cell r="C5">
            <v>110</v>
          </cell>
          <cell r="D5" t="str">
            <v>PRD-1-03</v>
          </cell>
          <cell r="E5" t="str">
            <v>O152467</v>
          </cell>
          <cell r="F5" t="str">
            <v>HARDWARE MAINTENANCE</v>
          </cell>
          <cell r="G5" t="str">
            <v>30432</v>
          </cell>
          <cell r="H5" t="str">
            <v>6106</v>
          </cell>
          <cell r="I5" t="str">
            <v>E332655</v>
          </cell>
        </row>
        <row r="6">
          <cell r="A6" t="str">
            <v>BIGFISH</v>
          </cell>
          <cell r="B6" t="str">
            <v>28050</v>
          </cell>
          <cell r="C6">
            <v>380</v>
          </cell>
          <cell r="D6" t="str">
            <v>PRD-1-03</v>
          </cell>
          <cell r="E6" t="str">
            <v>O152125</v>
          </cell>
          <cell r="F6" t="str">
            <v>HARDWARE MAINTENANCE</v>
          </cell>
          <cell r="G6" t="str">
            <v>30432</v>
          </cell>
          <cell r="H6" t="str">
            <v>6106</v>
          </cell>
          <cell r="I6" t="str">
            <v>E331097</v>
          </cell>
        </row>
        <row r="7">
          <cell r="A7" t="str">
            <v>BRITISH TELECOMMUNICATIONS PLC</v>
          </cell>
          <cell r="B7" t="str">
            <v>409401</v>
          </cell>
          <cell r="C7">
            <v>114</v>
          </cell>
          <cell r="D7" t="str">
            <v>PRD-1-03</v>
          </cell>
          <cell r="G7" t="str">
            <v>12201</v>
          </cell>
          <cell r="H7" t="str">
            <v>6501</v>
          </cell>
          <cell r="I7" t="str">
            <v>E332371</v>
          </cell>
        </row>
        <row r="8">
          <cell r="A8" t="str">
            <v>BUTLER GROUP</v>
          </cell>
          <cell r="B8" t="str">
            <v>33156M</v>
          </cell>
          <cell r="C8">
            <v>2750</v>
          </cell>
          <cell r="D8" t="str">
            <v>PRD-1-03</v>
          </cell>
          <cell r="F8" t="str">
            <v>SUBSCRIPTION</v>
          </cell>
          <cell r="G8" t="str">
            <v>30430</v>
          </cell>
          <cell r="H8" t="str">
            <v>6402</v>
          </cell>
          <cell r="I8" t="str">
            <v>E332422</v>
          </cell>
        </row>
        <row r="9">
          <cell r="A9" t="str">
            <v>BUTLER GROUP</v>
          </cell>
          <cell r="B9" t="str">
            <v>33156M</v>
          </cell>
          <cell r="D9" t="str">
            <v>PRD-1-03</v>
          </cell>
          <cell r="E9" t="str">
            <v>O152813</v>
          </cell>
          <cell r="F9" t="str">
            <v>SUBSCRIPTION</v>
          </cell>
          <cell r="G9" t="str">
            <v>30430</v>
          </cell>
          <cell r="H9" t="str">
            <v>6402</v>
          </cell>
          <cell r="I9" t="str">
            <v>E332422</v>
          </cell>
        </row>
        <row r="10">
          <cell r="A10" t="str">
            <v>COMMIDEA</v>
          </cell>
          <cell r="B10" t="str">
            <v>43630</v>
          </cell>
          <cell r="C10">
            <v>699</v>
          </cell>
          <cell r="D10" t="str">
            <v>PRD-1-03</v>
          </cell>
          <cell r="E10" t="str">
            <v>O152466</v>
          </cell>
          <cell r="F10" t="str">
            <v>SOFTWARE MAINTENANCE</v>
          </cell>
          <cell r="G10" t="str">
            <v>30430</v>
          </cell>
          <cell r="H10" t="str">
            <v>6107</v>
          </cell>
          <cell r="I10" t="str">
            <v>E331475</v>
          </cell>
        </row>
        <row r="11">
          <cell r="A11" t="str">
            <v>COMMIDEA</v>
          </cell>
          <cell r="B11" t="str">
            <v>43630</v>
          </cell>
          <cell r="C11">
            <v>17</v>
          </cell>
          <cell r="D11" t="str">
            <v>PRD-1-03</v>
          </cell>
          <cell r="E11" t="str">
            <v>O152466</v>
          </cell>
          <cell r="F11" t="str">
            <v>SOFTWARE MAINTENANCE</v>
          </cell>
          <cell r="G11" t="str">
            <v>30430</v>
          </cell>
          <cell r="H11" t="str">
            <v>6107</v>
          </cell>
          <cell r="I11" t="str">
            <v>E331475</v>
          </cell>
        </row>
        <row r="12">
          <cell r="A12" t="str">
            <v>COMPUTACENTER LTD</v>
          </cell>
          <cell r="B12" t="str">
            <v>4212878</v>
          </cell>
          <cell r="C12">
            <v>107.93</v>
          </cell>
          <cell r="D12" t="str">
            <v>PRD-1-03</v>
          </cell>
          <cell r="E12" t="str">
            <v>O147570</v>
          </cell>
          <cell r="F12" t="str">
            <v>IT SOFTWARE</v>
          </cell>
          <cell r="G12" t="str">
            <v>12203</v>
          </cell>
          <cell r="H12" t="str">
            <v>6102</v>
          </cell>
          <cell r="I12" t="str">
            <v>E332499</v>
          </cell>
        </row>
        <row r="13">
          <cell r="A13" t="str">
            <v>COMPUTACENTER LTD</v>
          </cell>
          <cell r="B13" t="str">
            <v>4212878</v>
          </cell>
          <cell r="C13">
            <v>209.85</v>
          </cell>
          <cell r="D13" t="str">
            <v>PRD-1-03</v>
          </cell>
          <cell r="E13" t="str">
            <v>O147570</v>
          </cell>
          <cell r="F13" t="str">
            <v>IT SOFTWARE</v>
          </cell>
          <cell r="G13" t="str">
            <v>12203</v>
          </cell>
          <cell r="H13" t="str">
            <v>6102</v>
          </cell>
          <cell r="I13" t="str">
            <v>E332499</v>
          </cell>
        </row>
        <row r="14">
          <cell r="A14" t="str">
            <v>COMPUTACENTER LTD</v>
          </cell>
          <cell r="B14" t="str">
            <v>4212878</v>
          </cell>
          <cell r="C14">
            <v>208.84</v>
          </cell>
          <cell r="D14" t="str">
            <v>PRD-1-03</v>
          </cell>
          <cell r="E14" t="str">
            <v>O147570</v>
          </cell>
          <cell r="G14" t="str">
            <v>12203</v>
          </cell>
          <cell r="H14" t="str">
            <v>6102</v>
          </cell>
          <cell r="I14" t="str">
            <v>E332499</v>
          </cell>
        </row>
        <row r="15">
          <cell r="A15" t="str">
            <v>COMPUTACENTER LTD</v>
          </cell>
          <cell r="B15" t="str">
            <v>4296628</v>
          </cell>
          <cell r="C15">
            <v>206.82</v>
          </cell>
          <cell r="D15" t="str">
            <v>PRD-1-03</v>
          </cell>
          <cell r="E15" t="str">
            <v>O151641</v>
          </cell>
          <cell r="F15" t="str">
            <v>IT SOFTWARE</v>
          </cell>
          <cell r="G15" t="str">
            <v>12203</v>
          </cell>
          <cell r="H15" t="str">
            <v>6102</v>
          </cell>
          <cell r="I15" t="str">
            <v>E330251</v>
          </cell>
        </row>
        <row r="16">
          <cell r="A16" t="str">
            <v>COMPUTACENTER LTD</v>
          </cell>
          <cell r="B16" t="str">
            <v>4296628</v>
          </cell>
          <cell r="C16">
            <v>508.62</v>
          </cell>
          <cell r="D16" t="str">
            <v>PRD-1-03</v>
          </cell>
          <cell r="E16" t="str">
            <v>O151641</v>
          </cell>
          <cell r="F16" t="str">
            <v>IT SOFTWARE</v>
          </cell>
          <cell r="G16" t="str">
            <v>12203</v>
          </cell>
          <cell r="H16" t="str">
            <v>6102</v>
          </cell>
          <cell r="I16" t="str">
            <v>E330251</v>
          </cell>
        </row>
        <row r="17">
          <cell r="A17" t="str">
            <v>COMPUTACENTER LTD</v>
          </cell>
          <cell r="B17" t="str">
            <v>4296628</v>
          </cell>
          <cell r="C17">
            <v>47.58</v>
          </cell>
          <cell r="D17" t="str">
            <v>PRD-1-03</v>
          </cell>
          <cell r="E17" t="str">
            <v>O151641</v>
          </cell>
          <cell r="F17" t="str">
            <v>IT SOFTWARE</v>
          </cell>
          <cell r="G17" t="str">
            <v>12203</v>
          </cell>
          <cell r="H17" t="str">
            <v>6102</v>
          </cell>
          <cell r="I17" t="str">
            <v>E330251</v>
          </cell>
        </row>
        <row r="18">
          <cell r="A18" t="str">
            <v>COMPUTACENTER LTD</v>
          </cell>
          <cell r="B18" t="str">
            <v>4296628</v>
          </cell>
          <cell r="C18">
            <v>287.14999999999998</v>
          </cell>
          <cell r="D18" t="str">
            <v>PRD-1-03</v>
          </cell>
          <cell r="E18" t="str">
            <v>O151641</v>
          </cell>
          <cell r="F18" t="str">
            <v>IT SOFTWARE</v>
          </cell>
          <cell r="G18" t="str">
            <v>12203</v>
          </cell>
          <cell r="H18" t="str">
            <v>6102</v>
          </cell>
          <cell r="I18" t="str">
            <v>E330251</v>
          </cell>
        </row>
        <row r="19">
          <cell r="A19" t="str">
            <v>COMPUTACENTER LTD</v>
          </cell>
          <cell r="B19" t="str">
            <v>4285568</v>
          </cell>
          <cell r="C19">
            <v>626.05999999999995</v>
          </cell>
          <cell r="D19" t="str">
            <v>PRD-1-03</v>
          </cell>
          <cell r="E19" t="str">
            <v>O151096</v>
          </cell>
          <cell r="F19" t="str">
            <v>IT SOFTWARE</v>
          </cell>
          <cell r="G19" t="str">
            <v>12203</v>
          </cell>
          <cell r="H19" t="str">
            <v>6102</v>
          </cell>
          <cell r="I19" t="str">
            <v>E329301</v>
          </cell>
        </row>
        <row r="20">
          <cell r="A20" t="str">
            <v>COMPUTACENTER LTD</v>
          </cell>
          <cell r="B20" t="str">
            <v>4279379</v>
          </cell>
          <cell r="C20">
            <v>208.84</v>
          </cell>
          <cell r="D20" t="str">
            <v>PRD-1-03</v>
          </cell>
          <cell r="E20" t="str">
            <v>O149953</v>
          </cell>
          <cell r="F20" t="str">
            <v>IT SOFTWARE</v>
          </cell>
          <cell r="G20" t="str">
            <v>12203</v>
          </cell>
          <cell r="H20" t="str">
            <v>6102</v>
          </cell>
          <cell r="I20" t="str">
            <v>E328789</v>
          </cell>
        </row>
        <row r="21">
          <cell r="A21" t="str">
            <v>COMPUTACENTER LTD</v>
          </cell>
          <cell r="B21" t="str">
            <v>4279379</v>
          </cell>
          <cell r="C21">
            <v>208.84</v>
          </cell>
          <cell r="D21" t="str">
            <v>PRD-1-03</v>
          </cell>
          <cell r="E21" t="str">
            <v>O149953</v>
          </cell>
          <cell r="F21" t="str">
            <v>IT SOFTWARE</v>
          </cell>
          <cell r="G21" t="str">
            <v>12203</v>
          </cell>
          <cell r="H21" t="str">
            <v>6102</v>
          </cell>
          <cell r="I21" t="str">
            <v>E328789</v>
          </cell>
        </row>
        <row r="22">
          <cell r="A22" t="str">
            <v>COMPUTACENTER LTD</v>
          </cell>
          <cell r="B22" t="str">
            <v>4279379</v>
          </cell>
          <cell r="C22">
            <v>208.84</v>
          </cell>
          <cell r="D22" t="str">
            <v>PRD-1-03</v>
          </cell>
          <cell r="E22" t="str">
            <v>O149953</v>
          </cell>
          <cell r="F22" t="str">
            <v>IT SOFTWARE</v>
          </cell>
          <cell r="G22" t="str">
            <v>12203</v>
          </cell>
          <cell r="H22" t="str">
            <v>6102</v>
          </cell>
          <cell r="I22" t="str">
            <v>E328789</v>
          </cell>
        </row>
        <row r="23">
          <cell r="A23" t="str">
            <v>COMPUTACENTER LTD</v>
          </cell>
          <cell r="B23" t="str">
            <v>4279379</v>
          </cell>
          <cell r="C23">
            <v>208.84</v>
          </cell>
          <cell r="D23" t="str">
            <v>PRD-1-03</v>
          </cell>
          <cell r="E23" t="str">
            <v>O149953</v>
          </cell>
          <cell r="F23" t="str">
            <v>IT SOFTWARE</v>
          </cell>
          <cell r="G23" t="str">
            <v>12203</v>
          </cell>
          <cell r="H23" t="str">
            <v>6102</v>
          </cell>
          <cell r="I23" t="str">
            <v>E328789</v>
          </cell>
        </row>
        <row r="24">
          <cell r="A24" t="str">
            <v>COMPUTACENTER LTD</v>
          </cell>
          <cell r="B24" t="str">
            <v>4290403</v>
          </cell>
          <cell r="C24">
            <v>106.88</v>
          </cell>
          <cell r="D24" t="str">
            <v>PRD-1-03</v>
          </cell>
          <cell r="E24" t="str">
            <v>O151126</v>
          </cell>
          <cell r="F24" t="str">
            <v>IT SOFTWARE</v>
          </cell>
          <cell r="G24" t="str">
            <v>12203</v>
          </cell>
          <cell r="H24" t="str">
            <v>6102</v>
          </cell>
          <cell r="I24" t="str">
            <v>E329699</v>
          </cell>
        </row>
        <row r="25">
          <cell r="A25" t="str">
            <v>COMPUTACENTER LTD</v>
          </cell>
          <cell r="B25" t="str">
            <v>4323444</v>
          </cell>
          <cell r="C25">
            <v>626</v>
          </cell>
          <cell r="D25" t="str">
            <v>PRD-1-03</v>
          </cell>
          <cell r="E25" t="str">
            <v>O152574</v>
          </cell>
          <cell r="F25" t="str">
            <v>IT SOFTWARE</v>
          </cell>
          <cell r="G25" t="str">
            <v>30430</v>
          </cell>
          <cell r="H25" t="str">
            <v>6102</v>
          </cell>
          <cell r="I25" t="str">
            <v>E332512</v>
          </cell>
        </row>
        <row r="26">
          <cell r="A26" t="str">
            <v>COMPUTACENTER LTD</v>
          </cell>
          <cell r="B26" t="str">
            <v>4321631</v>
          </cell>
          <cell r="C26">
            <v>206.81</v>
          </cell>
          <cell r="D26" t="str">
            <v>PRD-1-03</v>
          </cell>
          <cell r="E26" t="str">
            <v>O152547</v>
          </cell>
          <cell r="F26" t="str">
            <v>IT SOFTWARE</v>
          </cell>
          <cell r="G26" t="str">
            <v>30430</v>
          </cell>
          <cell r="H26" t="str">
            <v>6102</v>
          </cell>
          <cell r="I26" t="str">
            <v>E332253</v>
          </cell>
        </row>
        <row r="27">
          <cell r="A27" t="str">
            <v>COMPUTACENTER LTD</v>
          </cell>
          <cell r="B27" t="str">
            <v>4315708</v>
          </cell>
          <cell r="C27">
            <v>626.05999999999995</v>
          </cell>
          <cell r="D27" t="str">
            <v>PRD-1-03</v>
          </cell>
          <cell r="E27" t="str">
            <v>O152192</v>
          </cell>
          <cell r="F27" t="str">
            <v>IT SOFTWARE</v>
          </cell>
          <cell r="G27" t="str">
            <v>30430</v>
          </cell>
          <cell r="H27" t="str">
            <v>6102</v>
          </cell>
          <cell r="I27" t="str">
            <v>E331744</v>
          </cell>
        </row>
        <row r="28">
          <cell r="A28" t="str">
            <v>COMPUTACENTER LTD</v>
          </cell>
          <cell r="B28" t="str">
            <v>4310277</v>
          </cell>
          <cell r="C28">
            <v>207.27</v>
          </cell>
          <cell r="D28" t="str">
            <v>PRD-1-03</v>
          </cell>
          <cell r="E28" t="str">
            <v>O151995</v>
          </cell>
          <cell r="F28" t="str">
            <v>IT HARDWARE</v>
          </cell>
          <cell r="G28" t="str">
            <v>30430</v>
          </cell>
          <cell r="H28" t="str">
            <v>6102</v>
          </cell>
          <cell r="I28" t="str">
            <v>E331343</v>
          </cell>
        </row>
        <row r="29">
          <cell r="A29" t="str">
            <v>COMPUTACENTER LTD</v>
          </cell>
          <cell r="B29" t="str">
            <v>4310277</v>
          </cell>
          <cell r="C29">
            <v>23.79</v>
          </cell>
          <cell r="D29" t="str">
            <v>PRD-1-03</v>
          </cell>
          <cell r="E29" t="str">
            <v>O151995</v>
          </cell>
          <cell r="F29" t="str">
            <v>IT SOFTWARE</v>
          </cell>
          <cell r="G29" t="str">
            <v>30430</v>
          </cell>
          <cell r="H29" t="str">
            <v>6102</v>
          </cell>
          <cell r="I29" t="str">
            <v>E331343</v>
          </cell>
        </row>
        <row r="30">
          <cell r="A30" t="str">
            <v>COMPUTACENTER LTD</v>
          </cell>
          <cell r="B30" t="str">
            <v>4310277</v>
          </cell>
          <cell r="C30">
            <v>206.82</v>
          </cell>
          <cell r="D30" t="str">
            <v>PRD-1-03</v>
          </cell>
          <cell r="E30" t="str">
            <v>O151995</v>
          </cell>
          <cell r="F30" t="str">
            <v>IT SOFTWARE</v>
          </cell>
          <cell r="G30" t="str">
            <v>30430</v>
          </cell>
          <cell r="H30" t="str">
            <v>6102</v>
          </cell>
          <cell r="I30" t="str">
            <v>E331343</v>
          </cell>
        </row>
        <row r="31">
          <cell r="A31" t="str">
            <v>COMPUTACENTER LTD</v>
          </cell>
          <cell r="B31" t="str">
            <v>4310277</v>
          </cell>
          <cell r="C31">
            <v>626.05999999999995</v>
          </cell>
          <cell r="D31" t="str">
            <v>PRD-1-03</v>
          </cell>
          <cell r="E31" t="str">
            <v>O151995</v>
          </cell>
          <cell r="F31" t="str">
            <v>IT SOFTWARE</v>
          </cell>
          <cell r="G31" t="str">
            <v>30430</v>
          </cell>
          <cell r="H31" t="str">
            <v>6102</v>
          </cell>
          <cell r="I31" t="str">
            <v>E331343</v>
          </cell>
        </row>
        <row r="32">
          <cell r="A32" t="str">
            <v>COMPUTACENTER LTD</v>
          </cell>
          <cell r="B32" t="str">
            <v>4303712</v>
          </cell>
          <cell r="C32">
            <v>166.52</v>
          </cell>
          <cell r="D32" t="str">
            <v>PRD-1-03</v>
          </cell>
          <cell r="E32" t="str">
            <v>O151642</v>
          </cell>
          <cell r="F32" t="str">
            <v>IT HARDWARE</v>
          </cell>
          <cell r="G32" t="str">
            <v>12203</v>
          </cell>
          <cell r="H32" t="str">
            <v>6103</v>
          </cell>
          <cell r="I32" t="str">
            <v>E330673</v>
          </cell>
        </row>
        <row r="33">
          <cell r="A33" t="str">
            <v>COMPUTACENTER LTD</v>
          </cell>
          <cell r="B33" t="str">
            <v>4296630</v>
          </cell>
          <cell r="C33">
            <v>237.07</v>
          </cell>
          <cell r="D33" t="str">
            <v>PRD-1-03</v>
          </cell>
          <cell r="E33" t="str">
            <v>O151642</v>
          </cell>
          <cell r="F33" t="str">
            <v>IT HARDWARE</v>
          </cell>
          <cell r="G33" t="str">
            <v>12203</v>
          </cell>
          <cell r="H33" t="str">
            <v>6103</v>
          </cell>
          <cell r="I33" t="str">
            <v>E330269</v>
          </cell>
        </row>
        <row r="34">
          <cell r="A34" t="str">
            <v>COMPUTACENTER LTD</v>
          </cell>
          <cell r="B34" t="str">
            <v>4296630</v>
          </cell>
          <cell r="C34">
            <v>110</v>
          </cell>
          <cell r="D34" t="str">
            <v>PRD-1-03</v>
          </cell>
          <cell r="E34" t="str">
            <v>O151642</v>
          </cell>
          <cell r="F34" t="str">
            <v>IT HARDWARE</v>
          </cell>
          <cell r="G34" t="str">
            <v>12203</v>
          </cell>
          <cell r="H34" t="str">
            <v>6103</v>
          </cell>
          <cell r="I34" t="str">
            <v>E330269</v>
          </cell>
        </row>
        <row r="35">
          <cell r="A35" t="str">
            <v>COMPUTACENTER LTD</v>
          </cell>
          <cell r="B35" t="str">
            <v>4296630</v>
          </cell>
          <cell r="C35">
            <v>225.75</v>
          </cell>
          <cell r="D35" t="str">
            <v>PRD-1-03</v>
          </cell>
          <cell r="E35" t="str">
            <v>O151642</v>
          </cell>
          <cell r="F35" t="str">
            <v>IT HARDWARE</v>
          </cell>
          <cell r="G35" t="str">
            <v>12203</v>
          </cell>
          <cell r="H35" t="str">
            <v>6103</v>
          </cell>
          <cell r="I35" t="str">
            <v>E330269</v>
          </cell>
        </row>
        <row r="36">
          <cell r="A36" t="str">
            <v>COMPUTACENTER LTD</v>
          </cell>
          <cell r="B36" t="str">
            <v>4296630</v>
          </cell>
          <cell r="C36">
            <v>232.2</v>
          </cell>
          <cell r="D36" t="str">
            <v>PRD-1-03</v>
          </cell>
          <cell r="E36" t="str">
            <v>O151642</v>
          </cell>
          <cell r="F36" t="str">
            <v>IT HARDWARE</v>
          </cell>
          <cell r="G36" t="str">
            <v>12203</v>
          </cell>
          <cell r="H36" t="str">
            <v>6103</v>
          </cell>
          <cell r="I36" t="str">
            <v>E330269</v>
          </cell>
        </row>
        <row r="37">
          <cell r="A37" t="str">
            <v>COMPUTACENTER LTD</v>
          </cell>
          <cell r="B37" t="str">
            <v>4279379</v>
          </cell>
          <cell r="C37">
            <v>51.59</v>
          </cell>
          <cell r="D37" t="str">
            <v>PRD-1-03</v>
          </cell>
          <cell r="G37" t="str">
            <v>12203</v>
          </cell>
          <cell r="H37" t="str">
            <v>6103</v>
          </cell>
          <cell r="I37" t="str">
            <v>E328789</v>
          </cell>
        </row>
        <row r="38">
          <cell r="A38" t="str">
            <v>COMPUTACENTER LTD</v>
          </cell>
          <cell r="B38" t="str">
            <v>4279379</v>
          </cell>
          <cell r="C38">
            <v>10.65</v>
          </cell>
          <cell r="D38" t="str">
            <v>PRD-1-03</v>
          </cell>
          <cell r="E38" t="str">
            <v>O149953</v>
          </cell>
          <cell r="F38" t="str">
            <v>IT HARDWARE</v>
          </cell>
          <cell r="G38" t="str">
            <v>12203</v>
          </cell>
          <cell r="H38" t="str">
            <v>6103</v>
          </cell>
          <cell r="I38" t="str">
            <v>E328789</v>
          </cell>
        </row>
        <row r="39">
          <cell r="A39" t="str">
            <v>COMPUTACENTER LTD</v>
          </cell>
          <cell r="B39" t="str">
            <v>4279379</v>
          </cell>
          <cell r="C39">
            <v>53.25</v>
          </cell>
          <cell r="D39" t="str">
            <v>PRD-1-03</v>
          </cell>
          <cell r="E39" t="str">
            <v>O149953</v>
          </cell>
          <cell r="F39" t="str">
            <v>IT HARDWARE</v>
          </cell>
          <cell r="G39" t="str">
            <v>12203</v>
          </cell>
          <cell r="H39" t="str">
            <v>6103</v>
          </cell>
          <cell r="I39" t="str">
            <v>E328789</v>
          </cell>
        </row>
        <row r="40">
          <cell r="A40" t="str">
            <v>COMPUTACENTER LTD</v>
          </cell>
          <cell r="B40" t="str">
            <v>4292878</v>
          </cell>
          <cell r="C40">
            <v>169.02</v>
          </cell>
          <cell r="D40" t="str">
            <v>PRD-1-03</v>
          </cell>
          <cell r="E40" t="str">
            <v>O151093</v>
          </cell>
          <cell r="F40" t="str">
            <v>IT HARDWARE</v>
          </cell>
          <cell r="G40" t="str">
            <v>12203</v>
          </cell>
          <cell r="H40" t="str">
            <v>6103</v>
          </cell>
          <cell r="I40" t="str">
            <v>E330045</v>
          </cell>
        </row>
        <row r="41">
          <cell r="A41" t="str">
            <v>COMPUTACENTER LTD</v>
          </cell>
          <cell r="B41" t="str">
            <v>4290054</v>
          </cell>
          <cell r="C41">
            <v>676.08</v>
          </cell>
          <cell r="D41" t="str">
            <v>PRD-1-03</v>
          </cell>
          <cell r="E41" t="str">
            <v>O151093</v>
          </cell>
          <cell r="F41" t="str">
            <v>IT HARDWARE</v>
          </cell>
          <cell r="G41" t="str">
            <v>12203</v>
          </cell>
          <cell r="H41" t="str">
            <v>6103</v>
          </cell>
          <cell r="I41" t="str">
            <v>E329683</v>
          </cell>
        </row>
        <row r="42">
          <cell r="A42" t="str">
            <v>COMPUTACENTER LTD</v>
          </cell>
          <cell r="B42" t="str">
            <v>4290054</v>
          </cell>
          <cell r="C42">
            <v>34.299999999999997</v>
          </cell>
          <cell r="D42" t="str">
            <v>PRD-1-03</v>
          </cell>
          <cell r="E42" t="str">
            <v>O151093</v>
          </cell>
          <cell r="F42" t="str">
            <v>IT HARDWARE</v>
          </cell>
          <cell r="G42" t="str">
            <v>12203</v>
          </cell>
          <cell r="H42" t="str">
            <v>6103</v>
          </cell>
          <cell r="I42" t="str">
            <v>E329683</v>
          </cell>
        </row>
        <row r="43">
          <cell r="A43" t="str">
            <v>COMPUTACENTER LTD</v>
          </cell>
          <cell r="B43" t="str">
            <v>4290054</v>
          </cell>
          <cell r="C43">
            <v>687.3</v>
          </cell>
          <cell r="D43" t="str">
            <v>PRD-1-03</v>
          </cell>
          <cell r="E43" t="str">
            <v>O151093</v>
          </cell>
          <cell r="F43" t="str">
            <v>IT HARDWARE</v>
          </cell>
          <cell r="G43" t="str">
            <v>12203</v>
          </cell>
          <cell r="H43" t="str">
            <v>6103</v>
          </cell>
          <cell r="I43" t="str">
            <v>E329683</v>
          </cell>
        </row>
        <row r="44">
          <cell r="A44" t="str">
            <v>COMPUTACENTER LTD</v>
          </cell>
          <cell r="B44" t="str">
            <v>4290403</v>
          </cell>
          <cell r="C44">
            <v>89.68</v>
          </cell>
          <cell r="D44" t="str">
            <v>PRD-1-03</v>
          </cell>
          <cell r="E44" t="str">
            <v>O151126</v>
          </cell>
          <cell r="F44" t="str">
            <v>IT HARDWARE</v>
          </cell>
          <cell r="G44" t="str">
            <v>12203</v>
          </cell>
          <cell r="H44" t="str">
            <v>6103</v>
          </cell>
          <cell r="I44" t="str">
            <v>E329699</v>
          </cell>
        </row>
        <row r="45">
          <cell r="A45" t="str">
            <v>COMPUTACENTER LTD</v>
          </cell>
          <cell r="B45" t="str">
            <v>4323142</v>
          </cell>
          <cell r="C45">
            <v>449.28</v>
          </cell>
          <cell r="D45" t="str">
            <v>PRD-1-03</v>
          </cell>
          <cell r="E45" t="str">
            <v>O152604</v>
          </cell>
          <cell r="F45" t="str">
            <v>IT HARDWARE</v>
          </cell>
          <cell r="G45" t="str">
            <v>30432</v>
          </cell>
          <cell r="H45" t="str">
            <v>6103</v>
          </cell>
          <cell r="I45" t="str">
            <v>E332513</v>
          </cell>
        </row>
        <row r="46">
          <cell r="A46" t="str">
            <v>COMPUTACENTER LTD</v>
          </cell>
          <cell r="B46" t="str">
            <v>4323444</v>
          </cell>
          <cell r="C46">
            <v>458.2</v>
          </cell>
          <cell r="D46" t="str">
            <v>PRD-1-03</v>
          </cell>
          <cell r="E46" t="str">
            <v>O152574</v>
          </cell>
          <cell r="F46" t="str">
            <v>IT HARDWARE</v>
          </cell>
          <cell r="G46" t="str">
            <v>30432</v>
          </cell>
          <cell r="H46" t="str">
            <v>6103</v>
          </cell>
          <cell r="I46" t="str">
            <v>E332512</v>
          </cell>
        </row>
        <row r="47">
          <cell r="A47" t="str">
            <v>COMPUTACENTER LTD</v>
          </cell>
          <cell r="B47" t="str">
            <v>4323444</v>
          </cell>
          <cell r="C47">
            <v>55.95</v>
          </cell>
          <cell r="D47" t="str">
            <v>PRD-1-03</v>
          </cell>
          <cell r="E47" t="str">
            <v>O152574</v>
          </cell>
          <cell r="F47" t="str">
            <v>IT HARDWARE</v>
          </cell>
          <cell r="G47" t="str">
            <v>30432</v>
          </cell>
          <cell r="H47" t="str">
            <v>6103</v>
          </cell>
          <cell r="I47" t="str">
            <v>E332512</v>
          </cell>
        </row>
        <row r="48">
          <cell r="A48" t="str">
            <v>COMPUTACENTER LTD</v>
          </cell>
          <cell r="B48" t="str">
            <v>4321631</v>
          </cell>
          <cell r="C48">
            <v>107.8</v>
          </cell>
          <cell r="D48" t="str">
            <v>PRD-1-03</v>
          </cell>
          <cell r="E48" t="str">
            <v>O152547</v>
          </cell>
          <cell r="F48" t="str">
            <v>IT HARDWARE</v>
          </cell>
          <cell r="G48" t="str">
            <v>30432</v>
          </cell>
          <cell r="H48" t="str">
            <v>6103</v>
          </cell>
          <cell r="I48" t="str">
            <v>E332253</v>
          </cell>
        </row>
        <row r="49">
          <cell r="A49" t="str">
            <v>COMPUTACENTER LTD</v>
          </cell>
          <cell r="B49" t="str">
            <v>4319554</v>
          </cell>
          <cell r="C49">
            <v>493.12</v>
          </cell>
          <cell r="D49" t="str">
            <v>PRD-1-03</v>
          </cell>
          <cell r="E49" t="str">
            <v>O152458</v>
          </cell>
          <cell r="F49" t="str">
            <v>IT HARDWARE</v>
          </cell>
          <cell r="G49" t="str">
            <v>30432</v>
          </cell>
          <cell r="H49" t="str">
            <v>6103</v>
          </cell>
          <cell r="I49" t="str">
            <v>E331936</v>
          </cell>
        </row>
        <row r="50">
          <cell r="A50" t="str">
            <v>COMPUTACENTER LTD</v>
          </cell>
          <cell r="B50" t="str">
            <v>4319554</v>
          </cell>
          <cell r="C50">
            <v>36.86</v>
          </cell>
          <cell r="D50" t="str">
            <v>PRD-1-03</v>
          </cell>
          <cell r="E50" t="str">
            <v>O152458</v>
          </cell>
          <cell r="F50" t="str">
            <v>IT HARDWARE</v>
          </cell>
          <cell r="G50" t="str">
            <v>30432</v>
          </cell>
          <cell r="H50" t="str">
            <v>6103</v>
          </cell>
          <cell r="I50" t="str">
            <v>E331936</v>
          </cell>
        </row>
        <row r="51">
          <cell r="A51" t="str">
            <v>COMPUTACENTER LTD</v>
          </cell>
          <cell r="B51" t="str">
            <v>4315721</v>
          </cell>
          <cell r="C51">
            <v>567</v>
          </cell>
          <cell r="D51" t="str">
            <v>PRD-1-03</v>
          </cell>
          <cell r="E51" t="str">
            <v>O152286</v>
          </cell>
          <cell r="F51" t="str">
            <v>IT HARDWARE</v>
          </cell>
          <cell r="G51" t="str">
            <v>30432</v>
          </cell>
          <cell r="H51" t="str">
            <v>6103</v>
          </cell>
          <cell r="I51" t="str">
            <v>E331745</v>
          </cell>
        </row>
        <row r="52">
          <cell r="A52" t="str">
            <v>COMPUTACENTER LTD</v>
          </cell>
          <cell r="B52" t="str">
            <v>4315721</v>
          </cell>
          <cell r="C52">
            <v>80.63</v>
          </cell>
          <cell r="D52" t="str">
            <v>PRD-1-03</v>
          </cell>
          <cell r="E52" t="str">
            <v>O152286</v>
          </cell>
          <cell r="F52" t="str">
            <v>IT HARDWARE</v>
          </cell>
          <cell r="G52" t="str">
            <v>30432</v>
          </cell>
          <cell r="H52" t="str">
            <v>6103</v>
          </cell>
          <cell r="I52" t="str">
            <v>E331745</v>
          </cell>
        </row>
        <row r="53">
          <cell r="A53" t="str">
            <v>COMPUTACENTER LTD</v>
          </cell>
          <cell r="B53" t="str">
            <v>4310313</v>
          </cell>
          <cell r="C53">
            <v>567</v>
          </cell>
          <cell r="D53" t="str">
            <v>PRD-1-03</v>
          </cell>
          <cell r="E53" t="str">
            <v>O152126</v>
          </cell>
          <cell r="F53" t="str">
            <v>IT HARDWARE</v>
          </cell>
          <cell r="G53" t="str">
            <v>30432</v>
          </cell>
          <cell r="H53" t="str">
            <v>6103</v>
          </cell>
          <cell r="I53" t="str">
            <v>E331344</v>
          </cell>
        </row>
        <row r="54">
          <cell r="A54" t="str">
            <v>DST INTERNATIONAL BILLING</v>
          </cell>
          <cell r="B54" t="str">
            <v>BLINV0000345</v>
          </cell>
          <cell r="C54">
            <v>400.35</v>
          </cell>
          <cell r="D54" t="str">
            <v>PRD-1-03</v>
          </cell>
          <cell r="E54" t="str">
            <v>O152364</v>
          </cell>
          <cell r="F54" t="str">
            <v>SOFTWARE MAINTENANCE</v>
          </cell>
          <cell r="G54" t="str">
            <v>30430</v>
          </cell>
          <cell r="H54" t="str">
            <v>6107</v>
          </cell>
          <cell r="I54" t="str">
            <v>E331929</v>
          </cell>
        </row>
        <row r="55">
          <cell r="A55" t="str">
            <v>DST INTERNATIONAL BILLING</v>
          </cell>
          <cell r="B55" t="str">
            <v>BLINV0000345</v>
          </cell>
          <cell r="C55">
            <v>731</v>
          </cell>
          <cell r="D55" t="str">
            <v>PRD-1-03</v>
          </cell>
          <cell r="E55" t="str">
            <v>O152364</v>
          </cell>
          <cell r="F55" t="str">
            <v>SOFTWARE MAINTENANCE</v>
          </cell>
          <cell r="G55" t="str">
            <v>30430</v>
          </cell>
          <cell r="H55" t="str">
            <v>6107</v>
          </cell>
          <cell r="I55" t="str">
            <v>E331929</v>
          </cell>
        </row>
        <row r="56">
          <cell r="A56" t="str">
            <v>EDNET</v>
          </cell>
          <cell r="B56" t="str">
            <v>49735</v>
          </cell>
          <cell r="C56">
            <v>100</v>
          </cell>
          <cell r="D56" t="str">
            <v>PRD-1-03</v>
          </cell>
          <cell r="E56" t="str">
            <v>O152567</v>
          </cell>
          <cell r="F56" t="str">
            <v>ANNUAL SUBSCRIPTION TO SOL</v>
          </cell>
          <cell r="G56" t="str">
            <v>30430</v>
          </cell>
          <cell r="H56" t="str">
            <v>6402</v>
          </cell>
          <cell r="I56" t="str">
            <v>E332496</v>
          </cell>
        </row>
        <row r="57">
          <cell r="A57" t="str">
            <v>FRETWELL-DOWNING INFORMATICS</v>
          </cell>
          <cell r="B57" t="str">
            <v>T0004447</v>
          </cell>
          <cell r="C57">
            <v>6276.72</v>
          </cell>
          <cell r="D57" t="str">
            <v>PRD-1-03</v>
          </cell>
          <cell r="E57" t="str">
            <v>O152173</v>
          </cell>
          <cell r="F57" t="str">
            <v>SOFTWARE MAINTENANCE</v>
          </cell>
          <cell r="G57" t="str">
            <v>30430</v>
          </cell>
          <cell r="H57" t="str">
            <v>6107</v>
          </cell>
          <cell r="I57" t="str">
            <v>E331042</v>
          </cell>
        </row>
        <row r="58">
          <cell r="A58" t="str">
            <v>GARTNER UK LTD</v>
          </cell>
          <cell r="B58" t="str">
            <v>20041212</v>
          </cell>
          <cell r="C58">
            <v>0</v>
          </cell>
          <cell r="D58" t="str">
            <v>PRD-1-03</v>
          </cell>
          <cell r="E58" t="str">
            <v>O151954</v>
          </cell>
          <cell r="F58" t="str">
            <v>SUBSCRIPTION</v>
          </cell>
          <cell r="G58" t="str">
            <v>30431</v>
          </cell>
          <cell r="H58" t="str">
            <v>2304</v>
          </cell>
          <cell r="I58" t="str">
            <v>E328849</v>
          </cell>
        </row>
        <row r="59">
          <cell r="A59" t="str">
            <v>GARTNER UK LTD</v>
          </cell>
          <cell r="B59" t="str">
            <v>20041212</v>
          </cell>
          <cell r="C59">
            <v>15000</v>
          </cell>
          <cell r="D59" t="str">
            <v>PRD-1-03</v>
          </cell>
          <cell r="E59" t="str">
            <v>O151954</v>
          </cell>
          <cell r="F59" t="str">
            <v>SUBSCRIPTION</v>
          </cell>
          <cell r="G59" t="str">
            <v>30431</v>
          </cell>
          <cell r="H59" t="str">
            <v>2304</v>
          </cell>
          <cell r="I59" t="str">
            <v>E328849</v>
          </cell>
        </row>
        <row r="60">
          <cell r="A60" t="str">
            <v>HEWLETT-PACKARD LTD</v>
          </cell>
          <cell r="B60" t="str">
            <v>6460657</v>
          </cell>
          <cell r="C60">
            <v>5043.45</v>
          </cell>
          <cell r="D60" t="str">
            <v>PRD-1-03</v>
          </cell>
          <cell r="E60" t="str">
            <v>O152489</v>
          </cell>
          <cell r="F60" t="str">
            <v>HARDWARE MAINTENANCE</v>
          </cell>
          <cell r="G60" t="str">
            <v>30432</v>
          </cell>
          <cell r="H60" t="str">
            <v>6106</v>
          </cell>
          <cell r="I60" t="str">
            <v>E330901</v>
          </cell>
        </row>
        <row r="61">
          <cell r="A61" t="str">
            <v>HYDROMANTIS INC</v>
          </cell>
          <cell r="B61" t="str">
            <v>Q2473</v>
          </cell>
          <cell r="C61">
            <v>1663</v>
          </cell>
          <cell r="D61" t="str">
            <v>PRD-1-03</v>
          </cell>
          <cell r="E61" t="str">
            <v>O152175</v>
          </cell>
          <cell r="F61" t="str">
            <v>SOFTWARE MAINTENANCE</v>
          </cell>
          <cell r="G61" t="str">
            <v>30430</v>
          </cell>
          <cell r="H61" t="str">
            <v>6107</v>
          </cell>
          <cell r="I61" t="str">
            <v>E331040</v>
          </cell>
        </row>
        <row r="62">
          <cell r="A62" t="str">
            <v>ITNET UK LTD</v>
          </cell>
          <cell r="B62" t="str">
            <v>I000051882</v>
          </cell>
          <cell r="C62">
            <v>68970.039999999994</v>
          </cell>
          <cell r="D62" t="str">
            <v>PRD-1-03</v>
          </cell>
          <cell r="E62" t="str">
            <v>O143422</v>
          </cell>
          <cell r="F62" t="str">
            <v>CONSULTANCY FEES</v>
          </cell>
          <cell r="G62" t="str">
            <v>12202</v>
          </cell>
          <cell r="H62" t="str">
            <v>4524</v>
          </cell>
          <cell r="I62" t="str">
            <v>E330267</v>
          </cell>
        </row>
        <row r="63">
          <cell r="A63" t="str">
            <v>ITNET UK LTD</v>
          </cell>
          <cell r="B63" t="str">
            <v>I000051693</v>
          </cell>
          <cell r="C63">
            <v>1225</v>
          </cell>
          <cell r="D63" t="str">
            <v>PRD-1-03</v>
          </cell>
          <cell r="E63" t="str">
            <v>O151104</v>
          </cell>
          <cell r="F63" t="str">
            <v>MANAGED SERVICES</v>
          </cell>
          <cell r="G63" t="str">
            <v>12202</v>
          </cell>
          <cell r="H63" t="str">
            <v>4524</v>
          </cell>
          <cell r="I63" t="str">
            <v>E329487</v>
          </cell>
        </row>
        <row r="64">
          <cell r="A64" t="str">
            <v>ITNET UK LTD</v>
          </cell>
          <cell r="B64" t="str">
            <v>I000052395</v>
          </cell>
          <cell r="C64">
            <v>5237.5</v>
          </cell>
          <cell r="D64" t="str">
            <v>PRD-1-03</v>
          </cell>
          <cell r="E64" t="str">
            <v>O152488</v>
          </cell>
          <cell r="F64" t="str">
            <v>MANAGED SERVICES</v>
          </cell>
          <cell r="G64" t="str">
            <v>30432</v>
          </cell>
          <cell r="H64" t="str">
            <v>4524</v>
          </cell>
          <cell r="I64" t="str">
            <v>E331911</v>
          </cell>
        </row>
        <row r="65">
          <cell r="A65" t="str">
            <v>JOHN G RUSSELL (TRANSPORT) LTD</v>
          </cell>
          <cell r="B65" t="str">
            <v>581715</v>
          </cell>
          <cell r="C65">
            <v>40.71</v>
          </cell>
          <cell r="D65" t="str">
            <v>PRD-1-03</v>
          </cell>
          <cell r="E65" t="str">
            <v>O152127</v>
          </cell>
          <cell r="F65" t="str">
            <v>HARDWARE MAINTENANCE</v>
          </cell>
          <cell r="G65" t="str">
            <v>30432</v>
          </cell>
          <cell r="H65" t="str">
            <v>6106</v>
          </cell>
          <cell r="I65" t="str">
            <v>E330164</v>
          </cell>
        </row>
        <row r="66">
          <cell r="A66" t="str">
            <v>KEAVIL HOUSE HOTEL</v>
          </cell>
          <cell r="B66" t="str">
            <v>44422</v>
          </cell>
          <cell r="C66">
            <v>13.5</v>
          </cell>
          <cell r="D66" t="str">
            <v>PRD-1-03</v>
          </cell>
          <cell r="E66" t="str">
            <v>O151158</v>
          </cell>
          <cell r="F66" t="str">
            <v>IT TRAINING</v>
          </cell>
          <cell r="G66" t="str">
            <v>12201</v>
          </cell>
          <cell r="H66" t="str">
            <v>6201</v>
          </cell>
          <cell r="I66" t="str">
            <v>E331625</v>
          </cell>
        </row>
        <row r="67">
          <cell r="A67" t="str">
            <v>KEAVIL HOUSE HOTEL</v>
          </cell>
          <cell r="B67" t="str">
            <v>44422</v>
          </cell>
          <cell r="C67">
            <v>0</v>
          </cell>
          <cell r="D67" t="str">
            <v>PRD-1-03</v>
          </cell>
          <cell r="E67" t="str">
            <v>O151158</v>
          </cell>
          <cell r="F67" t="str">
            <v>IT TRAINING</v>
          </cell>
          <cell r="G67" t="str">
            <v>12201</v>
          </cell>
          <cell r="H67" t="str">
            <v>6201</v>
          </cell>
          <cell r="I67" t="str">
            <v>E331625</v>
          </cell>
        </row>
        <row r="68">
          <cell r="A68" t="str">
            <v>KEAVIL HOUSE HOTEL</v>
          </cell>
          <cell r="B68" t="str">
            <v>44422</v>
          </cell>
          <cell r="C68">
            <v>18.3</v>
          </cell>
          <cell r="D68" t="str">
            <v>PRD-1-03</v>
          </cell>
          <cell r="E68" t="str">
            <v>O151158</v>
          </cell>
          <cell r="F68" t="str">
            <v>IT TRAINING</v>
          </cell>
          <cell r="G68" t="str">
            <v>12201</v>
          </cell>
          <cell r="H68" t="str">
            <v>6201</v>
          </cell>
          <cell r="I68" t="str">
            <v>E331625</v>
          </cell>
        </row>
        <row r="69">
          <cell r="A69" t="str">
            <v>KEAVIL HOUSE HOTEL</v>
          </cell>
          <cell r="B69" t="str">
            <v>44422</v>
          </cell>
          <cell r="C69">
            <v>0</v>
          </cell>
          <cell r="D69" t="str">
            <v>PRD-1-03</v>
          </cell>
          <cell r="E69" t="str">
            <v>O151158</v>
          </cell>
          <cell r="F69" t="str">
            <v>IT TRAINING</v>
          </cell>
          <cell r="G69" t="str">
            <v>12201</v>
          </cell>
          <cell r="H69" t="str">
            <v>6201</v>
          </cell>
          <cell r="I69" t="str">
            <v>E331625</v>
          </cell>
        </row>
        <row r="70">
          <cell r="A70" t="str">
            <v>ROCOM LTD</v>
          </cell>
          <cell r="B70" t="str">
            <v>3348184</v>
          </cell>
          <cell r="C70">
            <v>6.5</v>
          </cell>
          <cell r="D70" t="str">
            <v>PRD-1-03</v>
          </cell>
          <cell r="G70" t="str">
            <v>12203</v>
          </cell>
          <cell r="H70" t="str">
            <v>6103</v>
          </cell>
          <cell r="I70" t="str">
            <v>E330977</v>
          </cell>
        </row>
        <row r="71">
          <cell r="A71" t="str">
            <v>ROCOM LTD</v>
          </cell>
          <cell r="B71" t="str">
            <v>3348184</v>
          </cell>
          <cell r="C71">
            <v>1123</v>
          </cell>
          <cell r="D71" t="str">
            <v>PRD-1-03</v>
          </cell>
          <cell r="E71" t="str">
            <v>O151671</v>
          </cell>
          <cell r="F71" t="str">
            <v>IT HARDWARE</v>
          </cell>
          <cell r="G71" t="str">
            <v>12203</v>
          </cell>
          <cell r="H71" t="str">
            <v>6103</v>
          </cell>
          <cell r="I71" t="str">
            <v>E330977</v>
          </cell>
        </row>
        <row r="72">
          <cell r="A72" t="str">
            <v>TMS COMPUTER GROUP LTD</v>
          </cell>
          <cell r="B72" t="str">
            <v>A213893</v>
          </cell>
          <cell r="C72">
            <v>600</v>
          </cell>
          <cell r="D72" t="str">
            <v>PRD-1-03</v>
          </cell>
          <cell r="E72" t="str">
            <v>O151433</v>
          </cell>
          <cell r="F72" t="str">
            <v>IT SOFTWARE</v>
          </cell>
          <cell r="G72" t="str">
            <v>12202</v>
          </cell>
          <cell r="H72" t="str">
            <v>6102</v>
          </cell>
          <cell r="I72" t="str">
            <v>E330143</v>
          </cell>
        </row>
        <row r="73">
          <cell r="A73" t="str">
            <v>VODAFONE CORPORATE LTD</v>
          </cell>
          <cell r="B73" t="str">
            <v>K336983</v>
          </cell>
          <cell r="C73">
            <v>149</v>
          </cell>
          <cell r="D73" t="str">
            <v>PRD-1-03</v>
          </cell>
          <cell r="G73" t="str">
            <v>12201</v>
          </cell>
          <cell r="H73" t="str">
            <v>6503</v>
          </cell>
          <cell r="I73" t="str">
            <v>E331971</v>
          </cell>
        </row>
        <row r="74">
          <cell r="A74" t="str">
            <v>VODAFONE PAGING LTD</v>
          </cell>
          <cell r="B74" t="str">
            <v>VR848474</v>
          </cell>
          <cell r="C74">
            <v>26.94</v>
          </cell>
          <cell r="D74" t="str">
            <v>PRD-1-03</v>
          </cell>
          <cell r="G74" t="str">
            <v>12201</v>
          </cell>
          <cell r="H74" t="str">
            <v>6503</v>
          </cell>
          <cell r="I74" t="str">
            <v>E294083</v>
          </cell>
        </row>
        <row r="75">
          <cell r="A75" t="str">
            <v>VODAFONE PAGING LTD</v>
          </cell>
          <cell r="B75" t="str">
            <v>VR878901</v>
          </cell>
          <cell r="C75">
            <v>26.94</v>
          </cell>
          <cell r="D75" t="str">
            <v>PRD-1-03</v>
          </cell>
          <cell r="G75" t="str">
            <v>12201</v>
          </cell>
          <cell r="H75" t="str">
            <v>6503</v>
          </cell>
          <cell r="I75" t="str">
            <v>E327496</v>
          </cell>
        </row>
        <row r="76">
          <cell r="A76" t="str">
            <v>WIDE WORLD SERVICES LTD</v>
          </cell>
          <cell r="B76" t="str">
            <v>20030018</v>
          </cell>
          <cell r="C76">
            <v>15716</v>
          </cell>
          <cell r="D76" t="str">
            <v>PRD-1-03</v>
          </cell>
          <cell r="E76" t="str">
            <v>O151776</v>
          </cell>
          <cell r="F76" t="str">
            <v>SOFTWARE MAINTENANCE</v>
          </cell>
          <cell r="G76" t="str">
            <v>12204</v>
          </cell>
          <cell r="H76" t="str">
            <v>6107</v>
          </cell>
          <cell r="I76" t="str">
            <v>E330438</v>
          </cell>
        </row>
        <row r="77">
          <cell r="A77" t="str">
            <v>WIDE WORLD SERVICES LTD</v>
          </cell>
          <cell r="B77" t="str">
            <v>20030011</v>
          </cell>
          <cell r="C77">
            <v>0</v>
          </cell>
          <cell r="D77" t="str">
            <v>PRD-1-03</v>
          </cell>
          <cell r="E77" t="str">
            <v>O151776</v>
          </cell>
          <cell r="F77" t="str">
            <v>SOFTWARE MAINTENANCE</v>
          </cell>
          <cell r="G77" t="str">
            <v>12204</v>
          </cell>
          <cell r="H77" t="str">
            <v>6107</v>
          </cell>
          <cell r="I77" t="str">
            <v>E330435</v>
          </cell>
        </row>
        <row r="78">
          <cell r="A78" t="str">
            <v>WIDE WORLD SERVICES LTD</v>
          </cell>
          <cell r="B78" t="str">
            <v>20030011</v>
          </cell>
          <cell r="C78">
            <v>15716</v>
          </cell>
          <cell r="D78" t="str">
            <v>PRD-1-03</v>
          </cell>
          <cell r="E78" t="str">
            <v>O151776</v>
          </cell>
          <cell r="F78" t="str">
            <v>SOFTWARE MAINTENANCE</v>
          </cell>
          <cell r="G78" t="str">
            <v>12204</v>
          </cell>
          <cell r="H78" t="str">
            <v>6107</v>
          </cell>
          <cell r="I78" t="str">
            <v>E330435</v>
          </cell>
        </row>
        <row r="79">
          <cell r="C79">
            <v>153711.1</v>
          </cell>
          <cell r="D79" t="str">
            <v>PRD-1-03 Total</v>
          </cell>
        </row>
        <row r="80">
          <cell r="A80" t="str">
            <v>BRITISH TELECOMMUNICATIONS PLC</v>
          </cell>
          <cell r="B80" t="str">
            <v>WM34470011Q017</v>
          </cell>
          <cell r="C80">
            <v>7649.88</v>
          </cell>
          <cell r="D80" t="str">
            <v>PRD-2-03</v>
          </cell>
          <cell r="G80" t="str">
            <v>12203</v>
          </cell>
          <cell r="H80" t="str">
            <v>6109</v>
          </cell>
          <cell r="I80" t="str">
            <v>E333003</v>
          </cell>
        </row>
        <row r="81">
          <cell r="A81" t="str">
            <v>BRITISH TELECOMMUNICATIONS PLC</v>
          </cell>
          <cell r="B81" t="str">
            <v>WM34903667Q008</v>
          </cell>
          <cell r="C81">
            <v>47.97</v>
          </cell>
          <cell r="D81" t="str">
            <v>PRD-2-03</v>
          </cell>
          <cell r="G81" t="str">
            <v>12201</v>
          </cell>
          <cell r="H81" t="str">
            <v>6501</v>
          </cell>
          <cell r="I81" t="str">
            <v>E335257</v>
          </cell>
        </row>
        <row r="82">
          <cell r="A82" t="str">
            <v>BRITISH TELECOMMUNICATIONS PLC</v>
          </cell>
          <cell r="B82" t="str">
            <v>WM34868116Q008</v>
          </cell>
          <cell r="C82">
            <v>47.97</v>
          </cell>
          <cell r="D82" t="str">
            <v>PRD-2-03</v>
          </cell>
          <cell r="G82" t="str">
            <v>12201</v>
          </cell>
          <cell r="H82" t="str">
            <v>6501</v>
          </cell>
          <cell r="I82" t="str">
            <v>E334967</v>
          </cell>
        </row>
        <row r="83">
          <cell r="A83" t="str">
            <v>BRITISH TELECOMMUNICATIONS PLC</v>
          </cell>
          <cell r="B83" t="str">
            <v>WM34868135Q008</v>
          </cell>
          <cell r="C83">
            <v>47.97</v>
          </cell>
          <cell r="D83" t="str">
            <v>PRD-2-03</v>
          </cell>
          <cell r="G83" t="str">
            <v>12201</v>
          </cell>
          <cell r="H83" t="str">
            <v>6501</v>
          </cell>
          <cell r="I83" t="str">
            <v>E334966</v>
          </cell>
        </row>
        <row r="84">
          <cell r="A84" t="str">
            <v>BRITISH TELECOMMUNICATIONS PLC</v>
          </cell>
          <cell r="B84" t="str">
            <v>WM35164126Q003</v>
          </cell>
          <cell r="C84">
            <v>47.97</v>
          </cell>
          <cell r="D84" t="str">
            <v>PRD-2-03</v>
          </cell>
          <cell r="G84" t="str">
            <v>12201</v>
          </cell>
          <cell r="H84" t="str">
            <v>6501</v>
          </cell>
          <cell r="I84" t="str">
            <v>E333710</v>
          </cell>
        </row>
        <row r="85">
          <cell r="A85" t="str">
            <v>BRITISH TELECOMMUNICATIONS PLC</v>
          </cell>
          <cell r="B85" t="str">
            <v>WM34902952Q008</v>
          </cell>
          <cell r="C85">
            <v>47.97</v>
          </cell>
          <cell r="D85" t="str">
            <v>PRD-2-03</v>
          </cell>
          <cell r="G85" t="str">
            <v>12203</v>
          </cell>
          <cell r="H85" t="str">
            <v>6501</v>
          </cell>
          <cell r="I85" t="str">
            <v>E335182</v>
          </cell>
        </row>
        <row r="86">
          <cell r="A86" t="str">
            <v>BRITISH TELECOMMUNICATIONS PLC</v>
          </cell>
          <cell r="B86" t="str">
            <v>WM34863260Q008</v>
          </cell>
          <cell r="C86">
            <v>47.97</v>
          </cell>
          <cell r="D86" t="str">
            <v>PRD-2-03</v>
          </cell>
          <cell r="G86" t="str">
            <v>12203</v>
          </cell>
          <cell r="H86" t="str">
            <v>6501</v>
          </cell>
          <cell r="I86" t="str">
            <v>E334969</v>
          </cell>
        </row>
        <row r="87">
          <cell r="A87" t="str">
            <v>BRITISH TELECOMMUNICATIONS PLC</v>
          </cell>
          <cell r="B87" t="str">
            <v>VP19749170Q00501.</v>
          </cell>
          <cell r="C87">
            <v>192909.34</v>
          </cell>
          <cell r="D87" t="str">
            <v>PRD-2-03</v>
          </cell>
          <cell r="G87" t="str">
            <v>30432</v>
          </cell>
          <cell r="H87" t="str">
            <v>6501</v>
          </cell>
          <cell r="I87" t="str">
            <v>E332828.</v>
          </cell>
        </row>
        <row r="88">
          <cell r="A88" t="str">
            <v>BRITISH TELECOMMUNICATIONS PLC</v>
          </cell>
          <cell r="B88" t="str">
            <v>VP19749170Q00501</v>
          </cell>
          <cell r="C88">
            <v>-192909.34</v>
          </cell>
          <cell r="D88" t="str">
            <v>PRD-2-03</v>
          </cell>
          <cell r="G88" t="str">
            <v>30432</v>
          </cell>
          <cell r="H88" t="str">
            <v>6501</v>
          </cell>
          <cell r="I88" t="str">
            <v>E332828</v>
          </cell>
        </row>
        <row r="89">
          <cell r="A89" t="str">
            <v>BRITISH TELECOMMUNICATIONS PLC</v>
          </cell>
          <cell r="B89" t="str">
            <v>VP19749170Q00501</v>
          </cell>
          <cell r="C89">
            <v>192909.34</v>
          </cell>
          <cell r="D89" t="str">
            <v>PRD-2-03</v>
          </cell>
          <cell r="G89" t="str">
            <v>30432</v>
          </cell>
          <cell r="H89" t="str">
            <v>6501</v>
          </cell>
          <cell r="I89" t="str">
            <v>E332828</v>
          </cell>
        </row>
        <row r="90">
          <cell r="A90" t="str">
            <v>BRITISH TELECOMMUNICATIONS PLC</v>
          </cell>
          <cell r="B90" t="str">
            <v>20205852A008</v>
          </cell>
          <cell r="C90">
            <v>1560</v>
          </cell>
          <cell r="D90" t="str">
            <v>PRD-2-03</v>
          </cell>
          <cell r="G90" t="str">
            <v>30432</v>
          </cell>
          <cell r="H90" t="str">
            <v>6501</v>
          </cell>
          <cell r="I90" t="str">
            <v>E331537</v>
          </cell>
        </row>
        <row r="91">
          <cell r="A91" t="str">
            <v>BRITISH TELECOMMUNICATIONS PLC</v>
          </cell>
          <cell r="B91" t="str">
            <v>WM34978569Q006</v>
          </cell>
          <cell r="C91">
            <v>47.97</v>
          </cell>
          <cell r="D91" t="str">
            <v>PRD-2-03</v>
          </cell>
          <cell r="G91" t="str">
            <v>12203</v>
          </cell>
          <cell r="H91" t="str">
            <v>6502</v>
          </cell>
          <cell r="I91" t="str">
            <v>E335197</v>
          </cell>
        </row>
        <row r="92">
          <cell r="A92" t="str">
            <v>BRITISH TELECOMMUNICATIONS PLC</v>
          </cell>
          <cell r="B92" t="str">
            <v>WM34861568Q008</v>
          </cell>
          <cell r="C92">
            <v>47.97</v>
          </cell>
          <cell r="D92" t="str">
            <v>PRD-2-03</v>
          </cell>
          <cell r="G92" t="str">
            <v>12203</v>
          </cell>
          <cell r="H92" t="str">
            <v>6502</v>
          </cell>
          <cell r="I92" t="str">
            <v>E334973</v>
          </cell>
        </row>
        <row r="93">
          <cell r="A93" t="str">
            <v>BRITISH TELECOMMUNICATIONS PLC</v>
          </cell>
          <cell r="B93" t="str">
            <v>WM34849072Q009</v>
          </cell>
          <cell r="C93">
            <v>47.97</v>
          </cell>
          <cell r="D93" t="str">
            <v>PRD-2-03</v>
          </cell>
          <cell r="G93" t="str">
            <v>12203</v>
          </cell>
          <cell r="H93" t="str">
            <v>6502</v>
          </cell>
          <cell r="I93" t="str">
            <v>E334954</v>
          </cell>
        </row>
        <row r="94">
          <cell r="A94" t="str">
            <v>BRITISH TELECOMMUNICATIONS PLC</v>
          </cell>
          <cell r="B94" t="str">
            <v>WM34858588Q008</v>
          </cell>
          <cell r="C94">
            <v>47.97</v>
          </cell>
          <cell r="D94" t="str">
            <v>PRD-2-03</v>
          </cell>
          <cell r="G94" t="str">
            <v>12203</v>
          </cell>
          <cell r="H94" t="str">
            <v>6502</v>
          </cell>
          <cell r="I94" t="str">
            <v>E334944</v>
          </cell>
        </row>
        <row r="95">
          <cell r="A95" t="str">
            <v>BRITISH TELECOMMUNICATIONS PLC</v>
          </cell>
          <cell r="B95" t="str">
            <v>WM34943271Q007</v>
          </cell>
          <cell r="C95">
            <v>47.97</v>
          </cell>
          <cell r="D95" t="str">
            <v>PRD-2-03</v>
          </cell>
          <cell r="G95" t="str">
            <v>12203</v>
          </cell>
          <cell r="H95" t="str">
            <v>6502</v>
          </cell>
          <cell r="I95" t="str">
            <v>E334935</v>
          </cell>
        </row>
        <row r="96">
          <cell r="A96" t="str">
            <v>BRITISH TELECOMMUNICATIONS PLC</v>
          </cell>
          <cell r="B96" t="str">
            <v>20210622N002</v>
          </cell>
          <cell r="C96">
            <v>7948.73</v>
          </cell>
          <cell r="D96" t="str">
            <v>PRD-2-03</v>
          </cell>
          <cell r="G96" t="str">
            <v>30432</v>
          </cell>
          <cell r="H96" t="str">
            <v>6502</v>
          </cell>
          <cell r="I96" t="str">
            <v>E332121</v>
          </cell>
        </row>
        <row r="97">
          <cell r="A97" t="str">
            <v>BRITISH TELECOMMUNICATIONS PLC</v>
          </cell>
          <cell r="B97" t="str">
            <v>20210407Q002</v>
          </cell>
          <cell r="C97">
            <v>1044</v>
          </cell>
          <cell r="D97" t="str">
            <v>PRD-2-03</v>
          </cell>
          <cell r="G97" t="str">
            <v>30432</v>
          </cell>
          <cell r="H97" t="str">
            <v>6502</v>
          </cell>
          <cell r="I97" t="str">
            <v>E334790</v>
          </cell>
        </row>
        <row r="98">
          <cell r="A98" t="str">
            <v>BRITISH TELECOMMUNICATIONS PLC</v>
          </cell>
          <cell r="B98" t="str">
            <v>20206599A012</v>
          </cell>
          <cell r="C98">
            <v>1170</v>
          </cell>
          <cell r="D98" t="str">
            <v>PRD-2-03</v>
          </cell>
          <cell r="G98" t="str">
            <v>30432</v>
          </cell>
          <cell r="H98" t="str">
            <v>6502</v>
          </cell>
          <cell r="I98" t="str">
            <v>E334789</v>
          </cell>
        </row>
        <row r="99">
          <cell r="A99" t="str">
            <v>BRITISH TELECOMMUNICATIONS PLC</v>
          </cell>
          <cell r="B99" t="str">
            <v>20205991A008</v>
          </cell>
          <cell r="C99">
            <v>1660.96</v>
          </cell>
          <cell r="D99" t="str">
            <v>PRD-2-03</v>
          </cell>
          <cell r="G99" t="str">
            <v>30432</v>
          </cell>
          <cell r="H99" t="str">
            <v>6502</v>
          </cell>
          <cell r="I99" t="str">
            <v>E331419</v>
          </cell>
        </row>
        <row r="100">
          <cell r="A100" t="str">
            <v>BRITISH TELECOMMUNICATIONS PLC</v>
          </cell>
          <cell r="B100" t="str">
            <v>20204666A009</v>
          </cell>
          <cell r="C100">
            <v>390</v>
          </cell>
          <cell r="D100" t="str">
            <v>PRD-2-03</v>
          </cell>
          <cell r="G100" t="str">
            <v>30432</v>
          </cell>
          <cell r="H100" t="str">
            <v>6502</v>
          </cell>
          <cell r="I100" t="str">
            <v>E331530</v>
          </cell>
        </row>
        <row r="101">
          <cell r="A101" t="str">
            <v>BRITISH TELECOMMUNICATIONS PLC</v>
          </cell>
          <cell r="B101" t="str">
            <v>20204072A008</v>
          </cell>
          <cell r="C101">
            <v>390</v>
          </cell>
          <cell r="D101" t="str">
            <v>PRD-2-03</v>
          </cell>
          <cell r="G101" t="str">
            <v>30432</v>
          </cell>
          <cell r="H101" t="str">
            <v>6504</v>
          </cell>
          <cell r="I101" t="str">
            <v>E331531</v>
          </cell>
        </row>
        <row r="102">
          <cell r="A102" t="str">
            <v>CABLE &amp; WIRELESS COMMUNICATIONS SERVICES LTD</v>
          </cell>
          <cell r="B102" t="str">
            <v>171309</v>
          </cell>
          <cell r="C102">
            <v>831.83</v>
          </cell>
          <cell r="D102" t="str">
            <v>PRD-2-03</v>
          </cell>
          <cell r="G102" t="str">
            <v>30432</v>
          </cell>
          <cell r="H102" t="str">
            <v>6109</v>
          </cell>
          <cell r="I102" t="str">
            <v>E332829</v>
          </cell>
        </row>
        <row r="103">
          <cell r="A103" t="str">
            <v>CABLE &amp; WIRELESS COMMUNICATIONS SERVICES LTD</v>
          </cell>
          <cell r="B103" t="str">
            <v>14333220</v>
          </cell>
          <cell r="C103">
            <v>180.09</v>
          </cell>
          <cell r="D103" t="str">
            <v>PRD-2-03</v>
          </cell>
          <cell r="G103" t="str">
            <v>30432</v>
          </cell>
          <cell r="H103" t="str">
            <v>6109</v>
          </cell>
          <cell r="I103" t="str">
            <v>E332366</v>
          </cell>
        </row>
        <row r="104">
          <cell r="A104" t="str">
            <v>CABLE &amp; WIRELESS COMMUNICATIONS SERVICES LTD</v>
          </cell>
          <cell r="B104" t="str">
            <v>172782</v>
          </cell>
          <cell r="C104">
            <v>831.83</v>
          </cell>
          <cell r="D104" t="str">
            <v>PRD-2-03</v>
          </cell>
          <cell r="G104" t="str">
            <v>30432</v>
          </cell>
          <cell r="H104" t="str">
            <v>6502</v>
          </cell>
          <cell r="I104" t="str">
            <v>E334791</v>
          </cell>
        </row>
        <row r="105">
          <cell r="A105" t="str">
            <v>CARLSON WAGONLIT TRAVEL UK LTD</v>
          </cell>
          <cell r="B105" t="str">
            <v>5406813</v>
          </cell>
          <cell r="C105">
            <v>13460.4</v>
          </cell>
          <cell r="D105" t="str">
            <v>PRD-2-03</v>
          </cell>
          <cell r="E105" t="str">
            <v>O152680</v>
          </cell>
          <cell r="F105" t="str">
            <v>FLIGHTS</v>
          </cell>
          <cell r="G105" t="str">
            <v>30430</v>
          </cell>
          <cell r="H105" t="str">
            <v>5302</v>
          </cell>
          <cell r="I105" t="str">
            <v>E332440</v>
          </cell>
        </row>
        <row r="106">
          <cell r="A106" t="str">
            <v>CARLSON WAGONLIT TRAVEL UK LTD</v>
          </cell>
          <cell r="B106" t="str">
            <v>5406802</v>
          </cell>
          <cell r="C106">
            <v>4486.8999999999996</v>
          </cell>
          <cell r="D106" t="str">
            <v>PRD-2-03</v>
          </cell>
          <cell r="E106" t="str">
            <v>O152680</v>
          </cell>
          <cell r="F106" t="str">
            <v>FLIGHTS</v>
          </cell>
          <cell r="G106" t="str">
            <v>30430</v>
          </cell>
          <cell r="H106" t="str">
            <v>5302</v>
          </cell>
          <cell r="I106" t="str">
            <v>E332441</v>
          </cell>
        </row>
        <row r="107">
          <cell r="A107" t="str">
            <v>COMPUTACENTER LTD</v>
          </cell>
          <cell r="B107" t="str">
            <v>4338414</v>
          </cell>
          <cell r="C107">
            <v>250</v>
          </cell>
          <cell r="D107" t="str">
            <v>PRD-2-03</v>
          </cell>
          <cell r="E107" t="str">
            <v>O153057</v>
          </cell>
          <cell r="F107" t="str">
            <v>MANAGED SERVICES</v>
          </cell>
          <cell r="G107" t="str">
            <v>30432</v>
          </cell>
          <cell r="H107" t="str">
            <v>4524</v>
          </cell>
          <cell r="I107" t="str">
            <v>E333455</v>
          </cell>
        </row>
        <row r="108">
          <cell r="A108" t="str">
            <v>COMPUTACENTER LTD</v>
          </cell>
          <cell r="B108" t="str">
            <v>4335789</v>
          </cell>
          <cell r="C108">
            <v>977.29</v>
          </cell>
          <cell r="D108" t="str">
            <v>PRD-2-03</v>
          </cell>
          <cell r="E108" t="str">
            <v>O152788</v>
          </cell>
          <cell r="F108" t="str">
            <v>IT SOFTWARE</v>
          </cell>
          <cell r="G108" t="str">
            <v>30430</v>
          </cell>
          <cell r="H108" t="str">
            <v>6102</v>
          </cell>
          <cell r="I108" t="str">
            <v>E333270</v>
          </cell>
        </row>
        <row r="109">
          <cell r="A109" t="str">
            <v>COMPUTACENTER LTD</v>
          </cell>
          <cell r="B109" t="str">
            <v>4333869</v>
          </cell>
          <cell r="C109">
            <v>37.5</v>
          </cell>
          <cell r="D109" t="str">
            <v>PRD-2-03</v>
          </cell>
          <cell r="E109" t="str">
            <v>O152394</v>
          </cell>
          <cell r="F109" t="str">
            <v>IT SOFTWARE</v>
          </cell>
          <cell r="G109" t="str">
            <v>30430</v>
          </cell>
          <cell r="H109" t="str">
            <v>6102</v>
          </cell>
          <cell r="I109" t="str">
            <v>E333137</v>
          </cell>
        </row>
        <row r="110">
          <cell r="A110" t="str">
            <v>COMPUTACENTER LTD</v>
          </cell>
          <cell r="B110" t="str">
            <v>4326924</v>
          </cell>
          <cell r="C110">
            <v>130.27000000000001</v>
          </cell>
          <cell r="D110" t="str">
            <v>PRD-2-03</v>
          </cell>
          <cell r="E110" t="str">
            <v>O152060</v>
          </cell>
          <cell r="F110" t="str">
            <v>IT SOFTWARE</v>
          </cell>
          <cell r="G110" t="str">
            <v>30430</v>
          </cell>
          <cell r="H110" t="str">
            <v>6102</v>
          </cell>
          <cell r="I110" t="str">
            <v>E332753</v>
          </cell>
        </row>
        <row r="111">
          <cell r="A111" t="str">
            <v>COMPUTACENTER LTD</v>
          </cell>
          <cell r="B111" t="str">
            <v>4325242</v>
          </cell>
          <cell r="C111">
            <v>339.08</v>
          </cell>
          <cell r="D111" t="str">
            <v>PRD-2-03</v>
          </cell>
          <cell r="E111" t="str">
            <v>O152060</v>
          </cell>
          <cell r="F111" t="str">
            <v>IT SOFTWARE</v>
          </cell>
          <cell r="G111" t="str">
            <v>30430</v>
          </cell>
          <cell r="H111" t="str">
            <v>6102</v>
          </cell>
          <cell r="I111" t="str">
            <v>E332756</v>
          </cell>
        </row>
        <row r="112">
          <cell r="A112" t="str">
            <v>COMPUTACENTER LTD</v>
          </cell>
          <cell r="B112" t="str">
            <v>4325242</v>
          </cell>
          <cell r="C112">
            <v>626.05999999999995</v>
          </cell>
          <cell r="D112" t="str">
            <v>PRD-2-03</v>
          </cell>
          <cell r="E112" t="str">
            <v>O152060</v>
          </cell>
          <cell r="F112" t="str">
            <v>IT SOFTWARE</v>
          </cell>
          <cell r="G112" t="str">
            <v>30430</v>
          </cell>
          <cell r="H112" t="str">
            <v>6102</v>
          </cell>
          <cell r="I112" t="str">
            <v>E332756</v>
          </cell>
        </row>
        <row r="113">
          <cell r="A113" t="str">
            <v>COMPUTACENTER LTD</v>
          </cell>
          <cell r="B113" t="str">
            <v>4325242</v>
          </cell>
          <cell r="C113">
            <v>413.64</v>
          </cell>
          <cell r="D113" t="str">
            <v>PRD-2-03</v>
          </cell>
          <cell r="E113" t="str">
            <v>O152060</v>
          </cell>
          <cell r="F113" t="str">
            <v>IT SOFTWARE</v>
          </cell>
          <cell r="G113" t="str">
            <v>30430</v>
          </cell>
          <cell r="H113" t="str">
            <v>6102</v>
          </cell>
          <cell r="I113" t="str">
            <v>E332756</v>
          </cell>
        </row>
        <row r="114">
          <cell r="A114" t="str">
            <v>COMPUTACENTER LTD</v>
          </cell>
          <cell r="B114" t="str">
            <v>4325059</v>
          </cell>
          <cell r="C114">
            <v>206.82</v>
          </cell>
          <cell r="D114" t="str">
            <v>PRD-2-03</v>
          </cell>
          <cell r="E114" t="str">
            <v>O152394</v>
          </cell>
          <cell r="F114" t="str">
            <v>IT SOFTWARE</v>
          </cell>
          <cell r="G114" t="str">
            <v>30430</v>
          </cell>
          <cell r="H114" t="str">
            <v>6102</v>
          </cell>
          <cell r="I114" t="str">
            <v>E332755</v>
          </cell>
        </row>
        <row r="115">
          <cell r="A115" t="str">
            <v>COMPUTACENTER LTD</v>
          </cell>
          <cell r="B115" t="str">
            <v>4328615</v>
          </cell>
          <cell r="C115">
            <v>37.5</v>
          </cell>
          <cell r="D115" t="str">
            <v>PRD-2-03</v>
          </cell>
          <cell r="E115" t="str">
            <v>O152218</v>
          </cell>
          <cell r="F115" t="str">
            <v>IT SOFTWARE</v>
          </cell>
          <cell r="G115" t="str">
            <v>30430</v>
          </cell>
          <cell r="H115" t="str">
            <v>6102</v>
          </cell>
          <cell r="I115" t="str">
            <v>E332878</v>
          </cell>
        </row>
        <row r="116">
          <cell r="A116" t="str">
            <v>COMPUTACENTER LTD</v>
          </cell>
          <cell r="B116" t="str">
            <v>4336199</v>
          </cell>
          <cell r="C116">
            <v>413.64</v>
          </cell>
          <cell r="D116" t="str">
            <v>PRD-2-03</v>
          </cell>
          <cell r="E116" t="str">
            <v>O153166</v>
          </cell>
          <cell r="F116" t="str">
            <v>IT SOFTWARE</v>
          </cell>
          <cell r="G116" t="str">
            <v>30432</v>
          </cell>
          <cell r="H116" t="str">
            <v>6102</v>
          </cell>
          <cell r="I116" t="str">
            <v>E333271</v>
          </cell>
        </row>
        <row r="117">
          <cell r="A117" t="str">
            <v>COMPUTACENTER LTD</v>
          </cell>
          <cell r="B117" t="str">
            <v>4336199</v>
          </cell>
          <cell r="C117">
            <v>621.17999999999995</v>
          </cell>
          <cell r="D117" t="str">
            <v>PRD-2-03</v>
          </cell>
          <cell r="E117" t="str">
            <v>O153166</v>
          </cell>
          <cell r="F117" t="str">
            <v>IT SOFTWARE</v>
          </cell>
          <cell r="G117" t="str">
            <v>30432</v>
          </cell>
          <cell r="H117" t="str">
            <v>6102</v>
          </cell>
          <cell r="I117" t="str">
            <v>E333271</v>
          </cell>
        </row>
        <row r="118">
          <cell r="A118" t="str">
            <v>COMPUTACENTER LTD</v>
          </cell>
          <cell r="B118" t="str">
            <v>4348241</v>
          </cell>
          <cell r="C118">
            <v>2</v>
          </cell>
          <cell r="D118" t="str">
            <v>PRD-2-03</v>
          </cell>
          <cell r="E118" t="str">
            <v>O153634</v>
          </cell>
          <cell r="F118" t="str">
            <v>IT HARDWARE</v>
          </cell>
          <cell r="G118" t="str">
            <v>30432</v>
          </cell>
          <cell r="H118" t="str">
            <v>6103</v>
          </cell>
          <cell r="I118" t="str">
            <v>E334352</v>
          </cell>
        </row>
        <row r="119">
          <cell r="A119" t="str">
            <v>COMPUTACENTER LTD</v>
          </cell>
          <cell r="B119" t="str">
            <v>4348241</v>
          </cell>
          <cell r="C119">
            <v>194.7</v>
          </cell>
          <cell r="D119" t="str">
            <v>PRD-2-03</v>
          </cell>
          <cell r="E119" t="str">
            <v>O153634</v>
          </cell>
          <cell r="F119" t="str">
            <v>IT HARDWARE</v>
          </cell>
          <cell r="G119" t="str">
            <v>30432</v>
          </cell>
          <cell r="H119" t="str">
            <v>6103</v>
          </cell>
          <cell r="I119" t="str">
            <v>E334352</v>
          </cell>
        </row>
        <row r="120">
          <cell r="A120" t="str">
            <v>COMPUTACENTER LTD</v>
          </cell>
          <cell r="B120" t="str">
            <v>4348275</v>
          </cell>
          <cell r="C120">
            <v>1092</v>
          </cell>
          <cell r="D120" t="str">
            <v>PRD-2-03</v>
          </cell>
          <cell r="E120" t="str">
            <v>O153637</v>
          </cell>
          <cell r="F120" t="str">
            <v>IT HARDWARE</v>
          </cell>
          <cell r="G120" t="str">
            <v>30432</v>
          </cell>
          <cell r="H120" t="str">
            <v>6103</v>
          </cell>
          <cell r="I120" t="str">
            <v>E334354</v>
          </cell>
        </row>
        <row r="121">
          <cell r="A121" t="str">
            <v>COMPUTACENTER LTD</v>
          </cell>
          <cell r="B121" t="str">
            <v>4341125</v>
          </cell>
          <cell r="C121">
            <v>546</v>
          </cell>
          <cell r="D121" t="str">
            <v>PRD-2-03</v>
          </cell>
          <cell r="E121" t="str">
            <v>O153165</v>
          </cell>
          <cell r="F121" t="str">
            <v>IT HARDWARE</v>
          </cell>
          <cell r="G121" t="str">
            <v>30432</v>
          </cell>
          <cell r="H121" t="str">
            <v>6103</v>
          </cell>
          <cell r="I121" t="str">
            <v>E333769</v>
          </cell>
        </row>
        <row r="122">
          <cell r="A122" t="str">
            <v>COMPUTACENTER LTD</v>
          </cell>
          <cell r="B122" t="str">
            <v>4341125</v>
          </cell>
          <cell r="C122">
            <v>546</v>
          </cell>
          <cell r="D122" t="str">
            <v>PRD-2-03</v>
          </cell>
          <cell r="E122" t="str">
            <v>O153165</v>
          </cell>
          <cell r="F122" t="str">
            <v>IT HARDWARE</v>
          </cell>
          <cell r="G122" t="str">
            <v>30432</v>
          </cell>
          <cell r="H122" t="str">
            <v>6103</v>
          </cell>
          <cell r="I122" t="str">
            <v>E333769</v>
          </cell>
        </row>
        <row r="123">
          <cell r="A123" t="str">
            <v>COMPUTACENTER LTD</v>
          </cell>
          <cell r="B123" t="str">
            <v>4341125</v>
          </cell>
          <cell r="C123">
            <v>231.6</v>
          </cell>
          <cell r="D123" t="str">
            <v>PRD-2-03</v>
          </cell>
          <cell r="E123" t="str">
            <v>O153165</v>
          </cell>
          <cell r="F123" t="str">
            <v>IT HARDWARE</v>
          </cell>
          <cell r="G123" t="str">
            <v>30432</v>
          </cell>
          <cell r="H123" t="str">
            <v>6103</v>
          </cell>
          <cell r="I123" t="str">
            <v>E333769</v>
          </cell>
        </row>
        <row r="124">
          <cell r="A124" t="str">
            <v>COMPUTACENTER LTD</v>
          </cell>
          <cell r="B124" t="str">
            <v>4341125</v>
          </cell>
          <cell r="C124">
            <v>420</v>
          </cell>
          <cell r="D124" t="str">
            <v>PRD-2-03</v>
          </cell>
          <cell r="E124" t="str">
            <v>O153165</v>
          </cell>
          <cell r="F124" t="str">
            <v>IT HARDWARE</v>
          </cell>
          <cell r="G124" t="str">
            <v>30432</v>
          </cell>
          <cell r="H124" t="str">
            <v>6103</v>
          </cell>
          <cell r="I124" t="str">
            <v>E333769</v>
          </cell>
        </row>
        <row r="125">
          <cell r="A125" t="str">
            <v>COMPUTACENTER LTD</v>
          </cell>
          <cell r="B125" t="str">
            <v>4341125</v>
          </cell>
          <cell r="C125">
            <v>0</v>
          </cell>
          <cell r="D125" t="str">
            <v>PRD-2-03</v>
          </cell>
          <cell r="E125" t="str">
            <v>O153165</v>
          </cell>
          <cell r="F125" t="str">
            <v>IT HARDWARE</v>
          </cell>
          <cell r="G125" t="str">
            <v>30432</v>
          </cell>
          <cell r="H125" t="str">
            <v>6103</v>
          </cell>
          <cell r="I125" t="str">
            <v>E333769</v>
          </cell>
        </row>
        <row r="126">
          <cell r="A126" t="str">
            <v>COMPUTACENTER LTD</v>
          </cell>
          <cell r="B126" t="str">
            <v>4341125</v>
          </cell>
          <cell r="C126">
            <v>0</v>
          </cell>
          <cell r="D126" t="str">
            <v>PRD-2-03</v>
          </cell>
          <cell r="E126" t="str">
            <v>O153165</v>
          </cell>
          <cell r="F126" t="str">
            <v>IT HARDWARE</v>
          </cell>
          <cell r="G126" t="str">
            <v>30432</v>
          </cell>
          <cell r="H126" t="str">
            <v>6103</v>
          </cell>
          <cell r="I126" t="str">
            <v>E333769</v>
          </cell>
        </row>
        <row r="127">
          <cell r="A127" t="str">
            <v>COMPUTACENTER LTD</v>
          </cell>
          <cell r="B127" t="str">
            <v>4329352</v>
          </cell>
          <cell r="C127">
            <v>1538.5</v>
          </cell>
          <cell r="D127" t="str">
            <v>PRD-2-03</v>
          </cell>
          <cell r="E127" t="str">
            <v>O152673</v>
          </cell>
          <cell r="F127" t="str">
            <v>IT HARDWARE</v>
          </cell>
          <cell r="G127" t="str">
            <v>30432</v>
          </cell>
          <cell r="H127" t="str">
            <v>6103</v>
          </cell>
          <cell r="I127" t="str">
            <v>E333294</v>
          </cell>
        </row>
        <row r="128">
          <cell r="A128" t="str">
            <v>COMPUTACENTER LTD</v>
          </cell>
          <cell r="B128" t="str">
            <v>4333902</v>
          </cell>
          <cell r="C128">
            <v>111.14</v>
          </cell>
          <cell r="D128" t="str">
            <v>PRD-2-03</v>
          </cell>
          <cell r="E128" t="str">
            <v>O153050</v>
          </cell>
          <cell r="F128" t="str">
            <v>IT HARDWARE</v>
          </cell>
          <cell r="G128" t="str">
            <v>30432</v>
          </cell>
          <cell r="H128" t="str">
            <v>6103</v>
          </cell>
          <cell r="I128" t="str">
            <v>E333138</v>
          </cell>
        </row>
        <row r="129">
          <cell r="A129" t="str">
            <v>COMPUTACENTER LTD</v>
          </cell>
          <cell r="B129" t="str">
            <v>4325242</v>
          </cell>
          <cell r="C129">
            <v>126</v>
          </cell>
          <cell r="D129" t="str">
            <v>PRD-2-03</v>
          </cell>
          <cell r="E129" t="str">
            <v>O152060</v>
          </cell>
          <cell r="F129" t="str">
            <v>IT HARDWARE</v>
          </cell>
          <cell r="G129" t="str">
            <v>30432</v>
          </cell>
          <cell r="H129" t="str">
            <v>6103</v>
          </cell>
          <cell r="I129" t="str">
            <v>E332756</v>
          </cell>
        </row>
        <row r="130">
          <cell r="A130" t="str">
            <v>COMPUTACENTER LTD</v>
          </cell>
          <cell r="B130" t="str">
            <v>4325242</v>
          </cell>
          <cell r="C130">
            <v>34.299999999999997</v>
          </cell>
          <cell r="D130" t="str">
            <v>PRD-2-03</v>
          </cell>
          <cell r="E130" t="str">
            <v>O152060</v>
          </cell>
          <cell r="F130" t="str">
            <v>IT HARDWARE</v>
          </cell>
          <cell r="G130" t="str">
            <v>30432</v>
          </cell>
          <cell r="H130" t="str">
            <v>6103</v>
          </cell>
          <cell r="I130" t="str">
            <v>E332756</v>
          </cell>
        </row>
        <row r="131">
          <cell r="A131" t="str">
            <v>COMPUTACENTER LTD</v>
          </cell>
          <cell r="B131" t="str">
            <v>4325242</v>
          </cell>
          <cell r="C131">
            <v>110</v>
          </cell>
          <cell r="D131" t="str">
            <v>PRD-2-03</v>
          </cell>
          <cell r="E131" t="str">
            <v>O152060</v>
          </cell>
          <cell r="F131" t="str">
            <v>IT HARDWARE</v>
          </cell>
          <cell r="G131" t="str">
            <v>30432</v>
          </cell>
          <cell r="H131" t="str">
            <v>6103</v>
          </cell>
          <cell r="I131" t="str">
            <v>E332756</v>
          </cell>
        </row>
        <row r="132">
          <cell r="A132" t="str">
            <v>COMPUTACENTER LTD</v>
          </cell>
          <cell r="B132" t="str">
            <v>4328470</v>
          </cell>
          <cell r="C132">
            <v>576.17999999999995</v>
          </cell>
          <cell r="D132" t="str">
            <v>PRD-2-03</v>
          </cell>
          <cell r="E132" t="str">
            <v>O152744</v>
          </cell>
          <cell r="F132" t="str">
            <v>IT HARDWARE</v>
          </cell>
          <cell r="G132" t="str">
            <v>30432</v>
          </cell>
          <cell r="H132" t="str">
            <v>6103</v>
          </cell>
          <cell r="I132" t="str">
            <v>E332877</v>
          </cell>
        </row>
        <row r="133">
          <cell r="A133" t="str">
            <v>COMPUTACENTER LTD</v>
          </cell>
          <cell r="B133" t="str">
            <v>4326035</v>
          </cell>
          <cell r="C133">
            <v>420</v>
          </cell>
          <cell r="D133" t="str">
            <v>PRD-2-03</v>
          </cell>
          <cell r="E133" t="str">
            <v>O152672</v>
          </cell>
          <cell r="F133" t="str">
            <v>COURIER SERVICE</v>
          </cell>
          <cell r="G133" t="str">
            <v>30430</v>
          </cell>
          <cell r="H133" t="str">
            <v>6303</v>
          </cell>
          <cell r="I133" t="str">
            <v>E332892</v>
          </cell>
        </row>
        <row r="134">
          <cell r="A134" t="str">
            <v>COOL-TOOLS UK LTD</v>
          </cell>
          <cell r="B134" t="str">
            <v>2026</v>
          </cell>
          <cell r="C134">
            <v>1150</v>
          </cell>
          <cell r="D134" t="str">
            <v>PRD-2-03</v>
          </cell>
          <cell r="E134" t="str">
            <v>O153413</v>
          </cell>
          <cell r="F134" t="str">
            <v>SOFTWARE MAINTENANCE</v>
          </cell>
          <cell r="G134" t="str">
            <v>30430</v>
          </cell>
          <cell r="H134" t="str">
            <v>6107</v>
          </cell>
          <cell r="I134" t="str">
            <v>E331289</v>
          </cell>
        </row>
        <row r="135">
          <cell r="A135" t="str">
            <v>CORPORATE DIRECT (EUROPE) PLC</v>
          </cell>
          <cell r="B135" t="str">
            <v>INV66302</v>
          </cell>
          <cell r="C135">
            <v>7.25</v>
          </cell>
          <cell r="D135" t="str">
            <v>PRD-2-03</v>
          </cell>
          <cell r="G135" t="str">
            <v>30432</v>
          </cell>
          <cell r="H135" t="str">
            <v>6103</v>
          </cell>
          <cell r="I135" t="str">
            <v>E334760</v>
          </cell>
        </row>
        <row r="136">
          <cell r="A136" t="str">
            <v>CORPORATE DIRECT (EUROPE) PLC</v>
          </cell>
          <cell r="B136" t="str">
            <v>INV66302</v>
          </cell>
          <cell r="C136">
            <v>39</v>
          </cell>
          <cell r="D136" t="str">
            <v>PRD-2-03</v>
          </cell>
          <cell r="E136" t="str">
            <v>O153935</v>
          </cell>
          <cell r="F136" t="str">
            <v>IT HARDWARE</v>
          </cell>
          <cell r="G136" t="str">
            <v>30432</v>
          </cell>
          <cell r="H136" t="str">
            <v>6103</v>
          </cell>
          <cell r="I136" t="str">
            <v>E334760</v>
          </cell>
        </row>
        <row r="137">
          <cell r="A137" t="str">
            <v>CORPORATE DIRECT (EUROPE) PLC</v>
          </cell>
          <cell r="B137" t="str">
            <v>INV65806</v>
          </cell>
          <cell r="C137">
            <v>151.80000000000001</v>
          </cell>
          <cell r="D137" t="str">
            <v>PRD-2-03</v>
          </cell>
          <cell r="E137" t="str">
            <v>O153432</v>
          </cell>
          <cell r="F137" t="str">
            <v>IT HARDWARE</v>
          </cell>
          <cell r="G137" t="str">
            <v>30432</v>
          </cell>
          <cell r="H137" t="str">
            <v>6103</v>
          </cell>
          <cell r="I137" t="str">
            <v>E333291</v>
          </cell>
        </row>
        <row r="138">
          <cell r="A138" t="str">
            <v>CORPORATE DIRECT (EUROPE) PLC</v>
          </cell>
          <cell r="B138" t="str">
            <v>INV65807</v>
          </cell>
          <cell r="C138">
            <v>447.2</v>
          </cell>
          <cell r="D138" t="str">
            <v>PRD-2-03</v>
          </cell>
          <cell r="E138" t="str">
            <v>O153028</v>
          </cell>
          <cell r="F138" t="str">
            <v>IT HARDWARE</v>
          </cell>
          <cell r="G138" t="str">
            <v>30432</v>
          </cell>
          <cell r="H138" t="str">
            <v>6103</v>
          </cell>
          <cell r="I138" t="str">
            <v>E333290</v>
          </cell>
        </row>
        <row r="139">
          <cell r="A139" t="str">
            <v>CORPORATE DIRECT (EUROPE) PLC</v>
          </cell>
          <cell r="B139" t="str">
            <v>INV65807</v>
          </cell>
          <cell r="C139">
            <v>560</v>
          </cell>
          <cell r="D139" t="str">
            <v>PRD-2-03</v>
          </cell>
          <cell r="E139" t="str">
            <v>O153028</v>
          </cell>
          <cell r="F139" t="str">
            <v>IT HARDWARE</v>
          </cell>
          <cell r="G139" t="str">
            <v>30432</v>
          </cell>
          <cell r="H139" t="str">
            <v>6103</v>
          </cell>
          <cell r="I139" t="str">
            <v>E333290</v>
          </cell>
        </row>
        <row r="140">
          <cell r="A140" t="str">
            <v>CORPORATE DIRECT (EUROPE) PLC</v>
          </cell>
          <cell r="B140" t="str">
            <v>INV65530</v>
          </cell>
          <cell r="C140">
            <v>48.25</v>
          </cell>
          <cell r="D140" t="str">
            <v>PRD-2-03</v>
          </cell>
          <cell r="E140" t="str">
            <v>O152692</v>
          </cell>
          <cell r="F140" t="str">
            <v>IT HARDWARE</v>
          </cell>
          <cell r="G140" t="str">
            <v>30432</v>
          </cell>
          <cell r="H140" t="str">
            <v>6103</v>
          </cell>
          <cell r="I140" t="str">
            <v>E332752</v>
          </cell>
        </row>
        <row r="141">
          <cell r="A141" t="str">
            <v>KEAVIL HOUSE HOTEL</v>
          </cell>
          <cell r="B141" t="str">
            <v>44421</v>
          </cell>
          <cell r="C141">
            <v>71.400000000000006</v>
          </cell>
          <cell r="D141" t="str">
            <v>PRD-2-03</v>
          </cell>
          <cell r="E141" t="str">
            <v>O151158</v>
          </cell>
          <cell r="F141" t="str">
            <v>IT TRAINING</v>
          </cell>
          <cell r="G141" t="str">
            <v>12201</v>
          </cell>
          <cell r="H141" t="str">
            <v>6201</v>
          </cell>
          <cell r="I141" t="str">
            <v>E331626</v>
          </cell>
        </row>
        <row r="142">
          <cell r="A142" t="str">
            <v>KEAVIL HOUSE HOTEL</v>
          </cell>
          <cell r="B142" t="str">
            <v>44421</v>
          </cell>
          <cell r="C142">
            <v>321.87</v>
          </cell>
          <cell r="D142" t="str">
            <v>PRD-2-03</v>
          </cell>
          <cell r="E142" t="str">
            <v>O151158</v>
          </cell>
          <cell r="F142" t="str">
            <v>IT TRAINING</v>
          </cell>
          <cell r="G142" t="str">
            <v>12201</v>
          </cell>
          <cell r="H142" t="str">
            <v>6201</v>
          </cell>
          <cell r="I142" t="str">
            <v>E331626</v>
          </cell>
        </row>
        <row r="143">
          <cell r="A143" t="str">
            <v>KEAVIL HOUSE HOTEL</v>
          </cell>
          <cell r="B143" t="str">
            <v>44868</v>
          </cell>
          <cell r="C143">
            <v>351.06</v>
          </cell>
          <cell r="D143" t="str">
            <v>PRD-2-03</v>
          </cell>
          <cell r="E143" t="str">
            <v>O152536</v>
          </cell>
          <cell r="F143" t="str">
            <v>CONFERENCE EXPENSES</v>
          </cell>
          <cell r="G143" t="str">
            <v>30430</v>
          </cell>
          <cell r="H143" t="str">
            <v>6405</v>
          </cell>
          <cell r="I143" t="str">
            <v>E333332</v>
          </cell>
        </row>
        <row r="144">
          <cell r="A144" t="str">
            <v>KEAVIL HOUSE HOTEL</v>
          </cell>
          <cell r="B144" t="str">
            <v>44868</v>
          </cell>
          <cell r="C144">
            <v>-325.75</v>
          </cell>
          <cell r="D144" t="str">
            <v>PRD-2-03</v>
          </cell>
          <cell r="E144" t="str">
            <v>O152536</v>
          </cell>
          <cell r="F144" t="str">
            <v>CONFERENCE EXPENSES</v>
          </cell>
          <cell r="G144" t="str">
            <v>30430</v>
          </cell>
          <cell r="H144" t="str">
            <v>6405</v>
          </cell>
          <cell r="I144" t="str">
            <v>E333332</v>
          </cell>
        </row>
        <row r="145">
          <cell r="A145" t="str">
            <v>KEAVIL HOUSE HOTEL</v>
          </cell>
          <cell r="B145" t="str">
            <v>44868</v>
          </cell>
          <cell r="C145">
            <v>270</v>
          </cell>
          <cell r="D145" t="str">
            <v>PRD-2-03</v>
          </cell>
          <cell r="E145" t="str">
            <v>O152536</v>
          </cell>
          <cell r="F145" t="str">
            <v>CONFERENCE EXPENSES</v>
          </cell>
          <cell r="G145" t="str">
            <v>30430</v>
          </cell>
          <cell r="H145" t="str">
            <v>6405</v>
          </cell>
          <cell r="I145" t="str">
            <v>E333332</v>
          </cell>
        </row>
        <row r="146">
          <cell r="A146" t="str">
            <v>KEAVIL HOUSE HOTEL</v>
          </cell>
          <cell r="B146" t="str">
            <v>44868</v>
          </cell>
          <cell r="C146">
            <v>100</v>
          </cell>
          <cell r="D146" t="str">
            <v>PRD-2-03</v>
          </cell>
          <cell r="E146" t="str">
            <v>O152536</v>
          </cell>
          <cell r="F146" t="str">
            <v>CONFERENCE EXPENSES</v>
          </cell>
          <cell r="G146" t="str">
            <v>30430</v>
          </cell>
          <cell r="H146" t="str">
            <v>6405</v>
          </cell>
          <cell r="I146" t="str">
            <v>E333332</v>
          </cell>
        </row>
        <row r="147">
          <cell r="A147" t="str">
            <v>KEAVIL HOUSE HOTEL</v>
          </cell>
          <cell r="B147" t="str">
            <v>44868</v>
          </cell>
          <cell r="C147">
            <v>325.75</v>
          </cell>
          <cell r="D147" t="str">
            <v>PRD-2-03</v>
          </cell>
          <cell r="E147" t="str">
            <v>O152536</v>
          </cell>
          <cell r="F147" t="str">
            <v>CONFERENCE EXPENSES</v>
          </cell>
          <cell r="G147" t="str">
            <v>30430</v>
          </cell>
          <cell r="H147" t="str">
            <v>6405</v>
          </cell>
          <cell r="I147" t="str">
            <v>E333332</v>
          </cell>
        </row>
        <row r="148">
          <cell r="A148" t="str">
            <v>ORION MEDIA MARKETING PLC</v>
          </cell>
          <cell r="B148" t="str">
            <v>527346</v>
          </cell>
          <cell r="C148">
            <v>1100</v>
          </cell>
          <cell r="D148" t="str">
            <v>PRD-2-03</v>
          </cell>
          <cell r="E148" t="str">
            <v>O153153</v>
          </cell>
          <cell r="F148" t="str">
            <v>IT HARDWARE</v>
          </cell>
          <cell r="G148" t="str">
            <v>30432</v>
          </cell>
          <cell r="H148" t="str">
            <v>6103</v>
          </cell>
          <cell r="I148" t="str">
            <v>E333465</v>
          </cell>
        </row>
        <row r="149">
          <cell r="A149" t="str">
            <v>RS COMPONENTS LTD</v>
          </cell>
          <cell r="B149" t="str">
            <v>7568543</v>
          </cell>
          <cell r="C149">
            <v>-93.12</v>
          </cell>
          <cell r="D149" t="str">
            <v>PRD-2-03</v>
          </cell>
          <cell r="E149" t="str">
            <v>O152919</v>
          </cell>
          <cell r="F149" t="str">
            <v>IT HARDWARE</v>
          </cell>
          <cell r="G149" t="str">
            <v>30432</v>
          </cell>
          <cell r="H149" t="str">
            <v>6103</v>
          </cell>
          <cell r="I149" t="str">
            <v>E334651</v>
          </cell>
        </row>
        <row r="150">
          <cell r="A150" t="str">
            <v>RS COMPONENTS LTD</v>
          </cell>
          <cell r="B150" t="str">
            <v>4830756</v>
          </cell>
          <cell r="C150">
            <v>12</v>
          </cell>
          <cell r="D150" t="str">
            <v>PRD-2-03</v>
          </cell>
          <cell r="G150" t="str">
            <v>30432</v>
          </cell>
          <cell r="H150" t="str">
            <v>6103</v>
          </cell>
          <cell r="I150" t="str">
            <v>E332926</v>
          </cell>
        </row>
        <row r="151">
          <cell r="A151" t="str">
            <v>RS COMPONENTS LTD</v>
          </cell>
          <cell r="B151" t="str">
            <v>4830756</v>
          </cell>
          <cell r="C151">
            <v>93.12</v>
          </cell>
          <cell r="D151" t="str">
            <v>PRD-2-03</v>
          </cell>
          <cell r="E151" t="str">
            <v>O152919</v>
          </cell>
          <cell r="F151" t="str">
            <v>IT HARDWARE</v>
          </cell>
          <cell r="G151" t="str">
            <v>30432</v>
          </cell>
          <cell r="H151" t="str">
            <v>6103</v>
          </cell>
          <cell r="I151" t="str">
            <v>E332926</v>
          </cell>
        </row>
        <row r="152">
          <cell r="A152" t="str">
            <v>RS COMPONENTS LTD</v>
          </cell>
          <cell r="B152" t="str">
            <v>4830756</v>
          </cell>
          <cell r="C152">
            <v>75.650000000000006</v>
          </cell>
          <cell r="D152" t="str">
            <v>PRD-2-03</v>
          </cell>
          <cell r="E152" t="str">
            <v>O152919</v>
          </cell>
          <cell r="F152" t="str">
            <v>IT HARDWARE</v>
          </cell>
          <cell r="G152" t="str">
            <v>30432</v>
          </cell>
          <cell r="H152" t="str">
            <v>6103</v>
          </cell>
          <cell r="I152" t="str">
            <v>E332926</v>
          </cell>
        </row>
        <row r="153">
          <cell r="A153" t="str">
            <v>RS COMPONENTS LTD</v>
          </cell>
          <cell r="B153" t="str">
            <v>4830756</v>
          </cell>
          <cell r="C153">
            <v>66.430000000000007</v>
          </cell>
          <cell r="D153" t="str">
            <v>PRD-2-03</v>
          </cell>
          <cell r="E153" t="str">
            <v>O152919</v>
          </cell>
          <cell r="F153" t="str">
            <v>IT HARDWARE</v>
          </cell>
          <cell r="G153" t="str">
            <v>30432</v>
          </cell>
          <cell r="H153" t="str">
            <v>6103</v>
          </cell>
          <cell r="I153" t="str">
            <v>E332926</v>
          </cell>
        </row>
        <row r="154">
          <cell r="A154" t="str">
            <v>SWALLOW HOTEL (DUNDEE)</v>
          </cell>
          <cell r="B154" t="str">
            <v>30911</v>
          </cell>
          <cell r="C154">
            <v>85.96</v>
          </cell>
          <cell r="D154" t="str">
            <v>PRD-2-03</v>
          </cell>
          <cell r="E154" t="str">
            <v>O154268</v>
          </cell>
          <cell r="F154" t="str">
            <v>CONFERENCE EXPENSES</v>
          </cell>
          <cell r="G154" t="str">
            <v>30432</v>
          </cell>
          <cell r="H154" t="str">
            <v>6403</v>
          </cell>
          <cell r="I154" t="str">
            <v>E334874</v>
          </cell>
        </row>
        <row r="155">
          <cell r="A155" t="str">
            <v>VODAFONE CORPORATE LTD</v>
          </cell>
          <cell r="B155" t="str">
            <v>K344742</v>
          </cell>
          <cell r="C155">
            <v>17.5</v>
          </cell>
          <cell r="D155" t="str">
            <v>PRD-2-03</v>
          </cell>
          <cell r="G155" t="str">
            <v>30432</v>
          </cell>
          <cell r="H155" t="str">
            <v>6503</v>
          </cell>
          <cell r="I155" t="str">
            <v>E332630</v>
          </cell>
        </row>
        <row r="156">
          <cell r="A156" t="str">
            <v>WIDE WORLD SERVICES LTD</v>
          </cell>
          <cell r="B156" t="str">
            <v>20030031</v>
          </cell>
          <cell r="C156">
            <v>15716</v>
          </cell>
          <cell r="D156" t="str">
            <v>PRD-2-03</v>
          </cell>
          <cell r="E156" t="str">
            <v>O153987</v>
          </cell>
          <cell r="F156" t="str">
            <v>SOFTWARE MAINTENANCE</v>
          </cell>
          <cell r="G156" t="str">
            <v>30432</v>
          </cell>
          <cell r="H156" t="str">
            <v>4524</v>
          </cell>
          <cell r="I156" t="str">
            <v>E334603</v>
          </cell>
        </row>
        <row r="157">
          <cell r="A157" t="str">
            <v>WIDE WORLD SERVICES LTD</v>
          </cell>
          <cell r="B157" t="str">
            <v>20030025</v>
          </cell>
          <cell r="C157">
            <v>0</v>
          </cell>
          <cell r="D157" t="str">
            <v>PRD-2-03</v>
          </cell>
          <cell r="E157" t="str">
            <v>O153987</v>
          </cell>
          <cell r="F157" t="str">
            <v>SOFTWARE MAINTENANCE</v>
          </cell>
          <cell r="G157" t="str">
            <v>30432</v>
          </cell>
          <cell r="H157" t="str">
            <v>4524</v>
          </cell>
          <cell r="I157" t="str">
            <v>E334604</v>
          </cell>
        </row>
        <row r="158">
          <cell r="A158" t="str">
            <v>WIDE WORLD SERVICES LTD</v>
          </cell>
          <cell r="B158" t="str">
            <v>20030025</v>
          </cell>
          <cell r="C158">
            <v>15716</v>
          </cell>
          <cell r="D158" t="str">
            <v>PRD-2-03</v>
          </cell>
          <cell r="E158" t="str">
            <v>O153987</v>
          </cell>
          <cell r="F158" t="str">
            <v>SOFTWARE MAINTENANCE</v>
          </cell>
          <cell r="G158" t="str">
            <v>30432</v>
          </cell>
          <cell r="H158" t="str">
            <v>4524</v>
          </cell>
          <cell r="I158" t="str">
            <v>E334604</v>
          </cell>
        </row>
        <row r="159">
          <cell r="C159">
            <v>281350.39999999997</v>
          </cell>
          <cell r="D159" t="str">
            <v>PRD-2-03 Total</v>
          </cell>
        </row>
        <row r="160">
          <cell r="A160" t="str">
            <v>BIGFISH</v>
          </cell>
          <cell r="B160" t="str">
            <v>28651</v>
          </cell>
          <cell r="C160">
            <v>270</v>
          </cell>
          <cell r="D160" t="str">
            <v>PRD-3-03</v>
          </cell>
          <cell r="E160" t="str">
            <v>O155262</v>
          </cell>
          <cell r="F160" t="str">
            <v>HARDWARE MAINTENANCE</v>
          </cell>
          <cell r="G160" t="str">
            <v>30432</v>
          </cell>
          <cell r="H160" t="str">
            <v>6106</v>
          </cell>
          <cell r="I160" t="str">
            <v>E337387</v>
          </cell>
        </row>
        <row r="161">
          <cell r="A161" t="str">
            <v>BRITISH TELECOMMUNICATIONS PLC</v>
          </cell>
          <cell r="B161" t="str">
            <v>ES82404027Q014</v>
          </cell>
          <cell r="C161">
            <v>40.270000000000003</v>
          </cell>
          <cell r="D161" t="str">
            <v>PRD-3-03</v>
          </cell>
          <cell r="G161" t="str">
            <v>12203</v>
          </cell>
          <cell r="H161" t="str">
            <v>6501</v>
          </cell>
          <cell r="I161" t="str">
            <v>E335315</v>
          </cell>
        </row>
        <row r="162">
          <cell r="A162" t="str">
            <v>BRITISH TELECOMMUNICATIONS PLC</v>
          </cell>
          <cell r="B162" t="str">
            <v>XI0819P0160284Q017</v>
          </cell>
          <cell r="C162">
            <v>636.5</v>
          </cell>
          <cell r="D162" t="str">
            <v>PRD-3-03</v>
          </cell>
          <cell r="G162" t="str">
            <v>30432</v>
          </cell>
          <cell r="H162" t="str">
            <v>6501</v>
          </cell>
          <cell r="I162" t="str">
            <v>E334977</v>
          </cell>
        </row>
        <row r="163">
          <cell r="A163" t="str">
            <v>BRITISH TELECOMMUNICATIONS PLC</v>
          </cell>
          <cell r="B163" t="str">
            <v>409669</v>
          </cell>
          <cell r="C163">
            <v>114</v>
          </cell>
          <cell r="D163" t="str">
            <v>PRD-3-03</v>
          </cell>
          <cell r="G163" t="str">
            <v>30432</v>
          </cell>
          <cell r="H163" t="str">
            <v>6501</v>
          </cell>
          <cell r="I163" t="str">
            <v>E334157</v>
          </cell>
        </row>
        <row r="164">
          <cell r="A164" t="str">
            <v>BRITISH TELECOMMUNICATIONS PLC</v>
          </cell>
          <cell r="B164" t="str">
            <v>20204796A009</v>
          </cell>
          <cell r="C164">
            <v>5786</v>
          </cell>
          <cell r="D164" t="str">
            <v>PRD-3-03</v>
          </cell>
          <cell r="G164" t="str">
            <v>30432</v>
          </cell>
          <cell r="H164" t="str">
            <v>6501</v>
          </cell>
          <cell r="I164" t="str">
            <v>E331529</v>
          </cell>
        </row>
        <row r="165">
          <cell r="A165" t="str">
            <v>BRITISH TELECOMMUNICATIONS PLC</v>
          </cell>
          <cell r="B165" t="str">
            <v>ES82749337Q007</v>
          </cell>
          <cell r="C165">
            <v>778.2</v>
          </cell>
          <cell r="D165" t="str">
            <v>PRD-3-03</v>
          </cell>
          <cell r="G165" t="str">
            <v>30432</v>
          </cell>
          <cell r="H165" t="str">
            <v>6501</v>
          </cell>
          <cell r="I165" t="str">
            <v>E335574</v>
          </cell>
        </row>
        <row r="166">
          <cell r="A166" t="str">
            <v>BRITISH TELECOMMUNICATIONS PLC</v>
          </cell>
          <cell r="B166" t="str">
            <v>ES82749272Q007</v>
          </cell>
          <cell r="C166">
            <v>15054.47</v>
          </cell>
          <cell r="D166" t="str">
            <v>PRD-3-03</v>
          </cell>
          <cell r="G166" t="str">
            <v>30432</v>
          </cell>
          <cell r="H166" t="str">
            <v>6501</v>
          </cell>
          <cell r="I166" t="str">
            <v>E335573</v>
          </cell>
        </row>
        <row r="167">
          <cell r="A167" t="str">
            <v>BRITISH TELECOMMUNICATIONS PLC</v>
          </cell>
          <cell r="B167" t="str">
            <v>ES82404027Q014</v>
          </cell>
          <cell r="C167">
            <v>93</v>
          </cell>
          <cell r="D167" t="str">
            <v>PRD-3-03</v>
          </cell>
          <cell r="G167" t="str">
            <v>12203</v>
          </cell>
          <cell r="H167" t="str">
            <v>6502</v>
          </cell>
          <cell r="I167" t="str">
            <v>E335315</v>
          </cell>
        </row>
        <row r="168">
          <cell r="A168" t="str">
            <v>BRITISH TELECOMMUNICATIONS PLC</v>
          </cell>
          <cell r="B168" t="str">
            <v>20244074Q009</v>
          </cell>
          <cell r="C168">
            <v>2497.5</v>
          </cell>
          <cell r="D168" t="str">
            <v>PRD-3-03</v>
          </cell>
          <cell r="G168" t="str">
            <v>30432</v>
          </cell>
          <cell r="H168" t="str">
            <v>6502</v>
          </cell>
          <cell r="I168" t="str">
            <v>E335566</v>
          </cell>
        </row>
        <row r="169">
          <cell r="A169" t="str">
            <v>BRITISH TELECOMMUNICATIONS PLC</v>
          </cell>
          <cell r="B169" t="str">
            <v>EWFCIACCT0284Q012</v>
          </cell>
          <cell r="C169">
            <v>10</v>
          </cell>
          <cell r="D169" t="str">
            <v>PRD-3-03</v>
          </cell>
          <cell r="G169" t="str">
            <v>30432</v>
          </cell>
          <cell r="H169" t="str">
            <v>6502</v>
          </cell>
          <cell r="I169" t="str">
            <v>E335565</v>
          </cell>
        </row>
        <row r="170">
          <cell r="A170" t="str">
            <v>BRITISH TELECOMMUNICATIONS PLC</v>
          </cell>
          <cell r="B170" t="str">
            <v>XI0820P0170284Q016</v>
          </cell>
          <cell r="C170">
            <v>848.06</v>
          </cell>
          <cell r="D170" t="str">
            <v>PRD-3-03</v>
          </cell>
          <cell r="G170" t="str">
            <v>30432</v>
          </cell>
          <cell r="H170" t="str">
            <v>6502</v>
          </cell>
          <cell r="I170" t="str">
            <v>E335212</v>
          </cell>
        </row>
        <row r="171">
          <cell r="A171" t="str">
            <v>BRITISH TELECOMMUNICATIONS PLC</v>
          </cell>
          <cell r="B171" t="str">
            <v>XI0011P0060284Q029</v>
          </cell>
          <cell r="C171">
            <v>1059.5999999999999</v>
          </cell>
          <cell r="D171" t="str">
            <v>PRD-3-03</v>
          </cell>
          <cell r="G171" t="str">
            <v>30432</v>
          </cell>
          <cell r="H171" t="str">
            <v>6502</v>
          </cell>
          <cell r="I171" t="str">
            <v>E334932</v>
          </cell>
        </row>
        <row r="172">
          <cell r="A172" t="str">
            <v>BRITISH TELECOMMUNICATIONS PLC</v>
          </cell>
          <cell r="B172" t="str">
            <v>XI0009P0040284Q029</v>
          </cell>
          <cell r="C172">
            <v>671.25</v>
          </cell>
          <cell r="D172" t="str">
            <v>PRD-3-03</v>
          </cell>
          <cell r="G172" t="str">
            <v>30432</v>
          </cell>
          <cell r="H172" t="str">
            <v>6502</v>
          </cell>
          <cell r="I172" t="str">
            <v>E334931</v>
          </cell>
        </row>
        <row r="173">
          <cell r="A173" t="str">
            <v>BRITISH TELECOMMUNICATIONS PLC</v>
          </cell>
          <cell r="B173" t="str">
            <v>XI0018P0130284Q029</v>
          </cell>
          <cell r="C173">
            <v>671.25</v>
          </cell>
          <cell r="D173" t="str">
            <v>PRD-3-03</v>
          </cell>
          <cell r="G173" t="str">
            <v>30432</v>
          </cell>
          <cell r="H173" t="str">
            <v>6502</v>
          </cell>
          <cell r="I173" t="str">
            <v>E334930</v>
          </cell>
        </row>
        <row r="174">
          <cell r="A174" t="str">
            <v>BRITISH TELECOMMUNICATIONS PLC</v>
          </cell>
          <cell r="B174" t="str">
            <v>XI0008P0030284Q029</v>
          </cell>
          <cell r="C174">
            <v>636.54</v>
          </cell>
          <cell r="D174" t="str">
            <v>PRD-3-03</v>
          </cell>
          <cell r="G174" t="str">
            <v>30432</v>
          </cell>
          <cell r="H174" t="str">
            <v>6502</v>
          </cell>
          <cell r="I174" t="str">
            <v>E334929</v>
          </cell>
        </row>
        <row r="175">
          <cell r="A175" t="str">
            <v>BRITISH TELECOMMUNICATIONS PLC</v>
          </cell>
          <cell r="B175" t="str">
            <v>XI0006P0010284Q029</v>
          </cell>
          <cell r="C175">
            <v>1695.58</v>
          </cell>
          <cell r="D175" t="str">
            <v>PRD-3-03</v>
          </cell>
          <cell r="G175" t="str">
            <v>30432</v>
          </cell>
          <cell r="H175" t="str">
            <v>6502</v>
          </cell>
          <cell r="I175" t="str">
            <v>E334928</v>
          </cell>
        </row>
        <row r="176">
          <cell r="A176" t="str">
            <v>BRITISH TELECOMMUNICATIONS PLC</v>
          </cell>
          <cell r="B176" t="str">
            <v>XI0017P0120284Q029</v>
          </cell>
          <cell r="C176">
            <v>707</v>
          </cell>
          <cell r="D176" t="str">
            <v>PRD-3-03</v>
          </cell>
          <cell r="G176" t="str">
            <v>30432</v>
          </cell>
          <cell r="H176" t="str">
            <v>6502</v>
          </cell>
          <cell r="I176" t="str">
            <v>E334927</v>
          </cell>
        </row>
        <row r="177">
          <cell r="A177" t="str">
            <v>BRITISH TELECOMMUNICATIONS PLC</v>
          </cell>
          <cell r="B177" t="str">
            <v>XI0837P0180284Q008</v>
          </cell>
          <cell r="C177">
            <v>576.75</v>
          </cell>
          <cell r="D177" t="str">
            <v>PRD-3-03</v>
          </cell>
          <cell r="G177" t="str">
            <v>30432</v>
          </cell>
          <cell r="H177" t="str">
            <v>6502</v>
          </cell>
          <cell r="I177" t="str">
            <v>E334926</v>
          </cell>
        </row>
        <row r="178">
          <cell r="A178" t="str">
            <v>BRITISH TELECOMMUNICATIONS PLC</v>
          </cell>
          <cell r="B178" t="str">
            <v>XI0013P0080284Q029</v>
          </cell>
          <cell r="C178">
            <v>707</v>
          </cell>
          <cell r="D178" t="str">
            <v>PRD-3-03</v>
          </cell>
          <cell r="G178" t="str">
            <v>30432</v>
          </cell>
          <cell r="H178" t="str">
            <v>6502</v>
          </cell>
          <cell r="I178" t="str">
            <v>E334925</v>
          </cell>
        </row>
        <row r="179">
          <cell r="A179" t="str">
            <v>BRITISH TELECOMMUNICATIONS PLC</v>
          </cell>
          <cell r="B179" t="str">
            <v>XI0014P0090284Q029</v>
          </cell>
          <cell r="C179">
            <v>671.25</v>
          </cell>
          <cell r="D179" t="str">
            <v>PRD-3-03</v>
          </cell>
          <cell r="G179" t="str">
            <v>30432</v>
          </cell>
          <cell r="H179" t="str">
            <v>6502</v>
          </cell>
          <cell r="I179" t="str">
            <v>E334924</v>
          </cell>
        </row>
        <row r="180">
          <cell r="A180" t="str">
            <v>BT MOBILE</v>
          </cell>
          <cell r="B180" t="str">
            <v>409933</v>
          </cell>
          <cell r="C180">
            <v>114</v>
          </cell>
          <cell r="D180" t="str">
            <v>PRD-3-03</v>
          </cell>
          <cell r="G180" t="str">
            <v>12201</v>
          </cell>
          <cell r="H180" t="str">
            <v>6501</v>
          </cell>
          <cell r="I180" t="str">
            <v>E337339</v>
          </cell>
        </row>
        <row r="181">
          <cell r="A181" t="str">
            <v>CABLE &amp; WIRELESS COMMUNICATIONS SERVICES LTD</v>
          </cell>
          <cell r="B181" t="str">
            <v>13992680</v>
          </cell>
          <cell r="C181">
            <v>105.66</v>
          </cell>
          <cell r="D181" t="str">
            <v>PRD-3-03</v>
          </cell>
          <cell r="G181" t="str">
            <v>30432</v>
          </cell>
          <cell r="H181" t="str">
            <v>6501</v>
          </cell>
          <cell r="I181" t="str">
            <v>E335906</v>
          </cell>
        </row>
        <row r="182">
          <cell r="A182" t="str">
            <v>CABLE &amp; WIRELESS COMMUNICATIONS SERVICES LTD</v>
          </cell>
          <cell r="B182" t="str">
            <v>14669482</v>
          </cell>
          <cell r="C182">
            <v>121.89</v>
          </cell>
          <cell r="D182" t="str">
            <v>PRD-3-03</v>
          </cell>
          <cell r="G182" t="str">
            <v>30432</v>
          </cell>
          <cell r="H182" t="str">
            <v>6509</v>
          </cell>
          <cell r="I182" t="str">
            <v>E336314</v>
          </cell>
        </row>
        <row r="183">
          <cell r="A183" t="str">
            <v>CABLE &amp; WIRELESS COMMUNICATIONS SERVICES LTD</v>
          </cell>
          <cell r="B183" t="str">
            <v>20000053</v>
          </cell>
          <cell r="C183">
            <v>925</v>
          </cell>
          <cell r="D183" t="str">
            <v>PRD-3-03</v>
          </cell>
          <cell r="G183" t="str">
            <v>30432</v>
          </cell>
          <cell r="H183" t="str">
            <v>6514</v>
          </cell>
          <cell r="I183" t="str">
            <v>E335666</v>
          </cell>
        </row>
        <row r="184">
          <cell r="A184" t="str">
            <v>CDR GROUP LTD</v>
          </cell>
          <cell r="B184" t="str">
            <v>035662</v>
          </cell>
          <cell r="C184">
            <v>50</v>
          </cell>
          <cell r="D184" t="str">
            <v>PRD-3-03</v>
          </cell>
          <cell r="G184" t="str">
            <v>30432</v>
          </cell>
          <cell r="H184" t="str">
            <v>6107</v>
          </cell>
          <cell r="I184" t="str">
            <v>E334808</v>
          </cell>
        </row>
        <row r="185">
          <cell r="A185" t="str">
            <v>CDR GROUP LTD</v>
          </cell>
          <cell r="B185" t="str">
            <v>035662</v>
          </cell>
          <cell r="C185">
            <v>657</v>
          </cell>
          <cell r="D185" t="str">
            <v>PRD-3-03</v>
          </cell>
          <cell r="E185" t="str">
            <v>O154053</v>
          </cell>
          <cell r="F185" t="str">
            <v>SOFTWARE MAINTENANCE</v>
          </cell>
          <cell r="G185" t="str">
            <v>30432</v>
          </cell>
          <cell r="H185" t="str">
            <v>6107</v>
          </cell>
          <cell r="I185" t="str">
            <v>E334808</v>
          </cell>
        </row>
        <row r="186">
          <cell r="A186" t="str">
            <v>COMMIDEA</v>
          </cell>
          <cell r="B186" t="str">
            <v>46784</v>
          </cell>
          <cell r="C186">
            <v>17</v>
          </cell>
          <cell r="D186" t="str">
            <v>PRD-3-03</v>
          </cell>
          <cell r="E186" t="str">
            <v>O154505</v>
          </cell>
          <cell r="F186" t="str">
            <v>SOFTWARE MAINTENANCE</v>
          </cell>
          <cell r="G186" t="str">
            <v>30430</v>
          </cell>
          <cell r="H186" t="str">
            <v>6107</v>
          </cell>
          <cell r="I186" t="str">
            <v>E338047</v>
          </cell>
        </row>
        <row r="187">
          <cell r="A187" t="str">
            <v>COMMIDEA</v>
          </cell>
          <cell r="B187" t="str">
            <v>45219</v>
          </cell>
          <cell r="C187">
            <v>17</v>
          </cell>
          <cell r="D187" t="str">
            <v>PRD-3-03</v>
          </cell>
          <cell r="E187" t="str">
            <v>O154505</v>
          </cell>
          <cell r="F187" t="str">
            <v>SOFTWARE MAINTENANCE</v>
          </cell>
          <cell r="G187" t="str">
            <v>30430</v>
          </cell>
          <cell r="H187" t="str">
            <v>6107</v>
          </cell>
          <cell r="I187" t="str">
            <v>E334871</v>
          </cell>
        </row>
        <row r="188">
          <cell r="A188" t="str">
            <v>COMPUSERVE INTERACTIVE SERVICES</v>
          </cell>
          <cell r="B188" t="str">
            <v>1304108293</v>
          </cell>
          <cell r="C188">
            <v>43.27</v>
          </cell>
          <cell r="D188" t="str">
            <v>PRD-3-03</v>
          </cell>
          <cell r="E188" t="str">
            <v>O154669</v>
          </cell>
          <cell r="F188" t="str">
            <v>SUBSCRIPTION</v>
          </cell>
          <cell r="G188" t="str">
            <v>30430</v>
          </cell>
          <cell r="H188" t="str">
            <v>6402</v>
          </cell>
          <cell r="I188" t="str">
            <v>E334087</v>
          </cell>
        </row>
        <row r="189">
          <cell r="A189" t="str">
            <v>COMPUTACENTER LTD</v>
          </cell>
          <cell r="B189" t="str">
            <v>4341828</v>
          </cell>
          <cell r="C189">
            <v>4677.5</v>
          </cell>
          <cell r="D189" t="str">
            <v>PRD-3-03</v>
          </cell>
          <cell r="G189" t="str">
            <v>30432</v>
          </cell>
          <cell r="H189" t="str">
            <v>4524</v>
          </cell>
          <cell r="I189" t="str">
            <v>E335364</v>
          </cell>
        </row>
        <row r="190">
          <cell r="A190" t="str">
            <v>COMPUTACENTER LTD</v>
          </cell>
          <cell r="B190" t="str">
            <v>4341828</v>
          </cell>
          <cell r="C190">
            <v>200044.25</v>
          </cell>
          <cell r="D190" t="str">
            <v>PRD-3-03</v>
          </cell>
          <cell r="E190" t="str">
            <v>O152561</v>
          </cell>
          <cell r="F190" t="str">
            <v>MANAGED SERVICES</v>
          </cell>
          <cell r="G190" t="str">
            <v>30432</v>
          </cell>
          <cell r="H190" t="str">
            <v>4524</v>
          </cell>
          <cell r="I190" t="str">
            <v>E335364</v>
          </cell>
        </row>
        <row r="191">
          <cell r="A191" t="str">
            <v>COMPUTACENTER LTD</v>
          </cell>
          <cell r="B191" t="str">
            <v>4365362</v>
          </cell>
          <cell r="C191">
            <v>186.2</v>
          </cell>
          <cell r="D191" t="str">
            <v>PRD-3-03</v>
          </cell>
          <cell r="E191" t="str">
            <v>O154340</v>
          </cell>
          <cell r="F191" t="str">
            <v>IT HARDWARE</v>
          </cell>
          <cell r="G191" t="str">
            <v>30432</v>
          </cell>
          <cell r="H191" t="str">
            <v>6103</v>
          </cell>
          <cell r="I191" t="str">
            <v>E335751</v>
          </cell>
        </row>
        <row r="192">
          <cell r="A192" t="str">
            <v>COMPUTACENTER LTD</v>
          </cell>
          <cell r="B192" t="str">
            <v>4358750</v>
          </cell>
          <cell r="C192">
            <v>60.9</v>
          </cell>
          <cell r="D192" t="str">
            <v>PRD-3-03</v>
          </cell>
          <cell r="E192" t="str">
            <v>O154093</v>
          </cell>
          <cell r="F192" t="str">
            <v>IT HARDWARE</v>
          </cell>
          <cell r="G192" t="str">
            <v>30432</v>
          </cell>
          <cell r="H192" t="str">
            <v>6103</v>
          </cell>
          <cell r="I192" t="str">
            <v>E335003</v>
          </cell>
        </row>
        <row r="193">
          <cell r="A193" t="str">
            <v>COMPUTACENTER LTD</v>
          </cell>
          <cell r="B193" t="str">
            <v>4358750</v>
          </cell>
          <cell r="C193">
            <v>93.93</v>
          </cell>
          <cell r="D193" t="str">
            <v>PRD-3-03</v>
          </cell>
          <cell r="E193" t="str">
            <v>O154093</v>
          </cell>
          <cell r="F193" t="str">
            <v>IT HARDWARE</v>
          </cell>
          <cell r="G193" t="str">
            <v>30432</v>
          </cell>
          <cell r="H193" t="str">
            <v>6103</v>
          </cell>
          <cell r="I193" t="str">
            <v>E335003</v>
          </cell>
        </row>
        <row r="194">
          <cell r="A194" t="str">
            <v>HADEN BUILDING MANAGEMENT LTD</v>
          </cell>
          <cell r="B194" t="str">
            <v>SC00016</v>
          </cell>
          <cell r="C194">
            <v>21.77</v>
          </cell>
          <cell r="D194" t="str">
            <v>PRD-3-03</v>
          </cell>
          <cell r="E194" t="str">
            <v>O154387</v>
          </cell>
          <cell r="F194" t="str">
            <v>8 X 4 PLY BOARDS</v>
          </cell>
          <cell r="G194" t="str">
            <v>30432</v>
          </cell>
          <cell r="H194" t="str">
            <v>3207</v>
          </cell>
          <cell r="I194" t="str">
            <v>E335413</v>
          </cell>
        </row>
        <row r="195">
          <cell r="A195" t="str">
            <v>HADEN BUILDING MANAGEMENT LTD</v>
          </cell>
          <cell r="B195" t="str">
            <v>SC00025</v>
          </cell>
          <cell r="C195">
            <v>245.73</v>
          </cell>
          <cell r="D195" t="str">
            <v>PRD-3-03</v>
          </cell>
          <cell r="E195" t="str">
            <v>O154672</v>
          </cell>
          <cell r="F195" t="str">
            <v>CLEANING CHARGES</v>
          </cell>
          <cell r="G195" t="str">
            <v>30430</v>
          </cell>
          <cell r="H195" t="str">
            <v>3401</v>
          </cell>
          <cell r="I195" t="str">
            <v>E335683</v>
          </cell>
        </row>
        <row r="196">
          <cell r="A196" t="str">
            <v>HADEN BUILDING MANAGEMENT LTD</v>
          </cell>
          <cell r="B196" t="str">
            <v>SC00013</v>
          </cell>
          <cell r="C196">
            <v>0</v>
          </cell>
          <cell r="D196" t="str">
            <v>PRD-3-03</v>
          </cell>
          <cell r="E196" t="str">
            <v>O154672</v>
          </cell>
          <cell r="F196" t="str">
            <v>CLEANING CHARGES</v>
          </cell>
          <cell r="G196" t="str">
            <v>30430</v>
          </cell>
          <cell r="H196" t="str">
            <v>3401</v>
          </cell>
          <cell r="I196" t="str">
            <v>E335682</v>
          </cell>
        </row>
        <row r="197">
          <cell r="A197" t="str">
            <v>HADEN BUILDING MANAGEMENT LTD</v>
          </cell>
          <cell r="B197" t="str">
            <v>SC00013</v>
          </cell>
          <cell r="C197">
            <v>127.76</v>
          </cell>
          <cell r="D197" t="str">
            <v>PRD-3-03</v>
          </cell>
          <cell r="E197" t="str">
            <v>O154672</v>
          </cell>
          <cell r="F197" t="str">
            <v>CLEANING CHARGES</v>
          </cell>
          <cell r="G197" t="str">
            <v>30430</v>
          </cell>
          <cell r="H197" t="str">
            <v>3401</v>
          </cell>
          <cell r="I197" t="str">
            <v>E335682</v>
          </cell>
        </row>
        <row r="198">
          <cell r="A198" t="str">
            <v>ITNET UK LTD</v>
          </cell>
          <cell r="B198" t="str">
            <v>I000053445</v>
          </cell>
          <cell r="C198">
            <v>1431</v>
          </cell>
          <cell r="D198" t="str">
            <v>PRD-3-03</v>
          </cell>
          <cell r="E198" t="str">
            <v>O154523</v>
          </cell>
          <cell r="F198" t="str">
            <v>MANAGED SERVICES</v>
          </cell>
          <cell r="G198" t="str">
            <v>30432</v>
          </cell>
          <cell r="H198" t="str">
            <v>4524</v>
          </cell>
          <cell r="I198" t="str">
            <v>E335907</v>
          </cell>
        </row>
        <row r="199">
          <cell r="A199" t="str">
            <v>JOHN G RUSSELL (TRANSPORT) LTD</v>
          </cell>
          <cell r="B199" t="str">
            <v>582460</v>
          </cell>
          <cell r="C199">
            <v>40.71</v>
          </cell>
          <cell r="D199" t="str">
            <v>PRD-3-03</v>
          </cell>
          <cell r="E199" t="str">
            <v>O155434</v>
          </cell>
          <cell r="F199" t="str">
            <v>HARDWARE MAINTENANCE</v>
          </cell>
          <cell r="G199" t="str">
            <v>30432</v>
          </cell>
          <cell r="H199" t="str">
            <v>6106</v>
          </cell>
          <cell r="I199" t="str">
            <v>E336142</v>
          </cell>
        </row>
        <row r="200">
          <cell r="A200" t="str">
            <v>JOHN G RUSSELL (TRANSPORT) LTD</v>
          </cell>
          <cell r="B200" t="str">
            <v>582080</v>
          </cell>
          <cell r="C200">
            <v>42.07</v>
          </cell>
          <cell r="D200" t="str">
            <v>PRD-3-03</v>
          </cell>
          <cell r="E200" t="str">
            <v>O154582</v>
          </cell>
          <cell r="F200" t="str">
            <v>HARDWARE MAINTENANCE</v>
          </cell>
          <cell r="G200" t="str">
            <v>30432</v>
          </cell>
          <cell r="H200" t="str">
            <v>6106</v>
          </cell>
          <cell r="I200" t="str">
            <v>E333297</v>
          </cell>
        </row>
        <row r="201">
          <cell r="A201" t="str">
            <v>NEXTIRAONE UK LTD</v>
          </cell>
          <cell r="B201" t="str">
            <v>IV529627</v>
          </cell>
          <cell r="C201">
            <v>1245.96</v>
          </cell>
          <cell r="D201" t="str">
            <v>PRD-3-03</v>
          </cell>
          <cell r="E201" t="str">
            <v>O154845</v>
          </cell>
          <cell r="F201" t="str">
            <v>HARDWARE MAINTENANCE</v>
          </cell>
          <cell r="G201" t="str">
            <v>30432</v>
          </cell>
          <cell r="H201" t="str">
            <v>6511</v>
          </cell>
          <cell r="I201" t="str">
            <v>E334923</v>
          </cell>
        </row>
        <row r="202">
          <cell r="A202" t="str">
            <v>ORION MEDIA MARKETING PLC</v>
          </cell>
          <cell r="B202" t="str">
            <v>464383</v>
          </cell>
          <cell r="C202">
            <v>1650</v>
          </cell>
          <cell r="D202" t="str">
            <v>PRD-3-03</v>
          </cell>
          <cell r="E202" t="str">
            <v>O150619</v>
          </cell>
          <cell r="F202" t="str">
            <v>IT HARDWARE</v>
          </cell>
          <cell r="G202" t="str">
            <v>12203</v>
          </cell>
          <cell r="H202" t="str">
            <v>6103</v>
          </cell>
          <cell r="I202" t="str">
            <v>E334610</v>
          </cell>
        </row>
        <row r="203">
          <cell r="A203" t="str">
            <v>ORION MEDIA MARKETING PLC</v>
          </cell>
          <cell r="B203" t="str">
            <v>510873</v>
          </cell>
          <cell r="C203">
            <v>500</v>
          </cell>
          <cell r="D203" t="str">
            <v>PRD-3-03</v>
          </cell>
          <cell r="E203" t="str">
            <v>O155448</v>
          </cell>
          <cell r="F203" t="str">
            <v>IT HARDWARE</v>
          </cell>
          <cell r="G203" t="str">
            <v>30432</v>
          </cell>
          <cell r="H203" t="str">
            <v>6103</v>
          </cell>
          <cell r="I203" t="str">
            <v>E337163</v>
          </cell>
        </row>
        <row r="204">
          <cell r="A204" t="str">
            <v>ORION MEDIA MARKETING PLC</v>
          </cell>
          <cell r="B204" t="str">
            <v>500739</v>
          </cell>
          <cell r="C204">
            <v>96</v>
          </cell>
          <cell r="D204" t="str">
            <v>PRD-3-03</v>
          </cell>
          <cell r="E204" t="str">
            <v>O152117</v>
          </cell>
          <cell r="F204" t="str">
            <v>IT HARDWARE</v>
          </cell>
          <cell r="G204" t="str">
            <v>30432</v>
          </cell>
          <cell r="H204" t="str">
            <v>6103</v>
          </cell>
          <cell r="I204" t="str">
            <v>E337017</v>
          </cell>
        </row>
        <row r="205">
          <cell r="A205" t="str">
            <v>ORION MEDIA MARKETING PLC</v>
          </cell>
          <cell r="B205" t="str">
            <v>500739</v>
          </cell>
          <cell r="C205">
            <v>58</v>
          </cell>
          <cell r="D205" t="str">
            <v>PRD-3-03</v>
          </cell>
          <cell r="E205" t="str">
            <v>O152117</v>
          </cell>
          <cell r="F205" t="str">
            <v>IT HARDWARE</v>
          </cell>
          <cell r="G205" t="str">
            <v>30432</v>
          </cell>
          <cell r="H205" t="str">
            <v>6103</v>
          </cell>
          <cell r="I205" t="str">
            <v>E337017</v>
          </cell>
        </row>
        <row r="206">
          <cell r="A206" t="str">
            <v>ORION MEDIA MARKETING PLC</v>
          </cell>
          <cell r="B206" t="str">
            <v>500739</v>
          </cell>
          <cell r="C206">
            <v>500</v>
          </cell>
          <cell r="D206" t="str">
            <v>PRD-3-03</v>
          </cell>
          <cell r="E206" t="str">
            <v>O152117</v>
          </cell>
          <cell r="F206" t="str">
            <v>IT HARDWARE</v>
          </cell>
          <cell r="G206" t="str">
            <v>30432</v>
          </cell>
          <cell r="H206" t="str">
            <v>6103</v>
          </cell>
          <cell r="I206" t="str">
            <v>E337017</v>
          </cell>
        </row>
        <row r="207">
          <cell r="A207" t="str">
            <v>ORION MEDIA MARKETING PLC</v>
          </cell>
          <cell r="B207" t="str">
            <v>500739</v>
          </cell>
          <cell r="C207">
            <v>570</v>
          </cell>
          <cell r="D207" t="str">
            <v>PRD-3-03</v>
          </cell>
          <cell r="E207" t="str">
            <v>O152117</v>
          </cell>
          <cell r="F207" t="str">
            <v>IT HARDWARE</v>
          </cell>
          <cell r="G207" t="str">
            <v>30432</v>
          </cell>
          <cell r="H207" t="str">
            <v>6103</v>
          </cell>
          <cell r="I207" t="str">
            <v>E337017</v>
          </cell>
        </row>
        <row r="208">
          <cell r="A208" t="str">
            <v>RS COMPONENTS LTD</v>
          </cell>
          <cell r="B208" t="str">
            <v>8240036</v>
          </cell>
          <cell r="C208">
            <v>148.57</v>
          </cell>
          <cell r="D208" t="str">
            <v>PRD-3-03</v>
          </cell>
          <cell r="E208" t="str">
            <v>O154052</v>
          </cell>
          <cell r="F208" t="str">
            <v>IT HARDWARE</v>
          </cell>
          <cell r="G208" t="str">
            <v>30432</v>
          </cell>
          <cell r="H208" t="str">
            <v>6103</v>
          </cell>
          <cell r="I208" t="str">
            <v>E337712</v>
          </cell>
        </row>
        <row r="209">
          <cell r="A209" t="str">
            <v>RS COMPONENTS LTD</v>
          </cell>
          <cell r="B209" t="str">
            <v>5067997</v>
          </cell>
          <cell r="C209">
            <v>12</v>
          </cell>
          <cell r="D209" t="str">
            <v>PRD-3-03</v>
          </cell>
          <cell r="G209" t="str">
            <v>30432</v>
          </cell>
          <cell r="H209" t="str">
            <v>6103</v>
          </cell>
          <cell r="I209" t="str">
            <v>E335782</v>
          </cell>
        </row>
        <row r="210">
          <cell r="A210" t="str">
            <v>RS COMPONENTS LTD</v>
          </cell>
          <cell r="B210" t="str">
            <v>5067997</v>
          </cell>
          <cell r="C210">
            <v>37.14</v>
          </cell>
          <cell r="D210" t="str">
            <v>PRD-3-03</v>
          </cell>
          <cell r="E210" t="str">
            <v>O154052</v>
          </cell>
          <cell r="F210" t="str">
            <v>IT HARDWARE</v>
          </cell>
          <cell r="G210" t="str">
            <v>30432</v>
          </cell>
          <cell r="H210" t="str">
            <v>6103</v>
          </cell>
          <cell r="I210" t="str">
            <v>E335782</v>
          </cell>
        </row>
        <row r="211">
          <cell r="A211" t="str">
            <v>RS COMPONENTS LTD</v>
          </cell>
          <cell r="B211" t="str">
            <v>5067997</v>
          </cell>
          <cell r="C211">
            <v>163.16999999999999</v>
          </cell>
          <cell r="D211" t="str">
            <v>PRD-3-03</v>
          </cell>
          <cell r="E211" t="str">
            <v>O154052</v>
          </cell>
          <cell r="F211" t="str">
            <v>IT HARDWARE</v>
          </cell>
          <cell r="G211" t="str">
            <v>30432</v>
          </cell>
          <cell r="H211" t="str">
            <v>6103</v>
          </cell>
          <cell r="I211" t="str">
            <v>E335782</v>
          </cell>
        </row>
        <row r="212">
          <cell r="A212" t="str">
            <v>RS COMPONENTS LTD</v>
          </cell>
          <cell r="B212" t="str">
            <v>5067997</v>
          </cell>
          <cell r="C212">
            <v>185.71</v>
          </cell>
          <cell r="D212" t="str">
            <v>PRD-3-03</v>
          </cell>
          <cell r="E212" t="str">
            <v>O154052</v>
          </cell>
          <cell r="F212" t="str">
            <v>IT HARDWARE</v>
          </cell>
          <cell r="G212" t="str">
            <v>30432</v>
          </cell>
          <cell r="H212" t="str">
            <v>6103</v>
          </cell>
          <cell r="I212" t="str">
            <v>E335782</v>
          </cell>
        </row>
        <row r="213">
          <cell r="A213" t="str">
            <v>RS COMPONENTS LTD</v>
          </cell>
          <cell r="B213" t="str">
            <v>5067997</v>
          </cell>
          <cell r="C213">
            <v>163.16999999999999</v>
          </cell>
          <cell r="D213" t="str">
            <v>PRD-3-03</v>
          </cell>
          <cell r="E213" t="str">
            <v>O154052</v>
          </cell>
          <cell r="F213" t="str">
            <v>IT HARDWARE</v>
          </cell>
          <cell r="G213" t="str">
            <v>30432</v>
          </cell>
          <cell r="H213" t="str">
            <v>6103</v>
          </cell>
          <cell r="I213" t="str">
            <v>E335782</v>
          </cell>
        </row>
        <row r="214">
          <cell r="A214" t="str">
            <v>TELEWEST COMMUNICATIONS (SCOTLAND) LTD</v>
          </cell>
          <cell r="B214" t="str">
            <v>224375901501090503</v>
          </cell>
          <cell r="C214">
            <v>13</v>
          </cell>
          <cell r="D214" t="str">
            <v>PRD-3-03</v>
          </cell>
          <cell r="G214" t="str">
            <v>30432</v>
          </cell>
          <cell r="H214" t="str">
            <v>6501</v>
          </cell>
          <cell r="I214" t="str">
            <v>E334407</v>
          </cell>
        </row>
        <row r="215">
          <cell r="A215" t="str">
            <v>VODAFONE CORPORATE LTD</v>
          </cell>
          <cell r="B215" t="str">
            <v>K366947</v>
          </cell>
          <cell r="C215">
            <v>28</v>
          </cell>
          <cell r="D215" t="str">
            <v>PRD-3-03</v>
          </cell>
          <cell r="G215" t="str">
            <v>30431</v>
          </cell>
          <cell r="H215" t="str">
            <v>6503</v>
          </cell>
          <cell r="I215" t="str">
            <v>E335115</v>
          </cell>
        </row>
        <row r="216">
          <cell r="A216" t="str">
            <v>VODAFONE CORPORATE LTD</v>
          </cell>
          <cell r="B216" t="str">
            <v>K367973</v>
          </cell>
          <cell r="C216">
            <v>28</v>
          </cell>
          <cell r="D216" t="str">
            <v>PRD-3-03</v>
          </cell>
          <cell r="G216" t="str">
            <v>30432</v>
          </cell>
          <cell r="H216" t="str">
            <v>6503</v>
          </cell>
          <cell r="I216" t="str">
            <v>E335122</v>
          </cell>
        </row>
        <row r="217">
          <cell r="C217">
            <v>247945.58000000005</v>
          </cell>
          <cell r="D217" t="str">
            <v>PRD-3-03 Total</v>
          </cell>
        </row>
        <row r="218">
          <cell r="A218" t="str">
            <v>BIGFISH</v>
          </cell>
          <cell r="B218" t="str">
            <v>28908</v>
          </cell>
          <cell r="C218">
            <v>110</v>
          </cell>
          <cell r="D218" t="str">
            <v>PRD-4-03</v>
          </cell>
          <cell r="E218" t="str">
            <v>O156746</v>
          </cell>
          <cell r="F218" t="str">
            <v>HARDWARE MAINTENANCE</v>
          </cell>
          <cell r="G218" t="str">
            <v>30432</v>
          </cell>
          <cell r="H218" t="str">
            <v>6106</v>
          </cell>
          <cell r="I218" t="str">
            <v>E339841</v>
          </cell>
        </row>
        <row r="219">
          <cell r="A219" t="str">
            <v>BIGFISH</v>
          </cell>
          <cell r="B219" t="str">
            <v>28760</v>
          </cell>
          <cell r="C219">
            <v>55</v>
          </cell>
          <cell r="D219" t="str">
            <v>PRD-4-03</v>
          </cell>
          <cell r="E219" t="str">
            <v>O155900</v>
          </cell>
          <cell r="F219" t="str">
            <v>IT HARDWARE</v>
          </cell>
          <cell r="G219" t="str">
            <v>30432</v>
          </cell>
          <cell r="H219" t="str">
            <v>6106</v>
          </cell>
          <cell r="I219" t="str">
            <v>E338301</v>
          </cell>
        </row>
        <row r="220">
          <cell r="A220" t="str">
            <v>BRITISH TELECOMMUNICATIONS PLC</v>
          </cell>
          <cell r="B220" t="str">
            <v>EWNNCACCT0284Q029</v>
          </cell>
          <cell r="C220">
            <v>-5829</v>
          </cell>
          <cell r="D220" t="str">
            <v>PRD-4-03</v>
          </cell>
          <cell r="G220" t="str">
            <v>12203</v>
          </cell>
          <cell r="H220" t="str">
            <v>6501</v>
          </cell>
          <cell r="I220" t="str">
            <v>E339209</v>
          </cell>
        </row>
        <row r="221">
          <cell r="A221" t="str">
            <v>BRITISH TELECOMMUNICATIONS PLC</v>
          </cell>
          <cell r="B221" t="str">
            <v>EWNNCACCT0284Q029</v>
          </cell>
          <cell r="C221">
            <v>5829</v>
          </cell>
          <cell r="D221" t="str">
            <v>PRD-4-03</v>
          </cell>
          <cell r="G221" t="str">
            <v>12203</v>
          </cell>
          <cell r="H221" t="str">
            <v>6501</v>
          </cell>
          <cell r="I221" t="str">
            <v>E339209</v>
          </cell>
        </row>
        <row r="222">
          <cell r="A222" t="str">
            <v>BRITISH TELECOMMUNICATIONS PLC</v>
          </cell>
          <cell r="B222" t="str">
            <v>EWNNCACCT0284Q029</v>
          </cell>
          <cell r="C222">
            <v>5829</v>
          </cell>
          <cell r="D222" t="str">
            <v>PRD-4-03</v>
          </cell>
          <cell r="G222" t="str">
            <v>30432</v>
          </cell>
          <cell r="H222" t="str">
            <v>6512</v>
          </cell>
          <cell r="I222" t="str">
            <v>E339209</v>
          </cell>
        </row>
        <row r="223">
          <cell r="A223" t="str">
            <v>BT MOBILE</v>
          </cell>
          <cell r="B223" t="str">
            <v>410199</v>
          </cell>
          <cell r="C223">
            <v>114</v>
          </cell>
          <cell r="D223" t="str">
            <v>PRD-4-03</v>
          </cell>
          <cell r="G223" t="str">
            <v>12201</v>
          </cell>
          <cell r="H223" t="str">
            <v>6501</v>
          </cell>
          <cell r="I223" t="str">
            <v>E339696</v>
          </cell>
        </row>
        <row r="224">
          <cell r="A224" t="str">
            <v>CABLE &amp; WIRELESS COMMUNICATIONS SERVICES LTD</v>
          </cell>
          <cell r="B224" t="str">
            <v>15292262</v>
          </cell>
          <cell r="C224">
            <v>248.85</v>
          </cell>
          <cell r="D224" t="str">
            <v>PRD-4-03</v>
          </cell>
          <cell r="G224" t="str">
            <v>30432</v>
          </cell>
          <cell r="H224" t="str">
            <v>6501</v>
          </cell>
          <cell r="I224" t="str">
            <v>E340893</v>
          </cell>
        </row>
        <row r="225">
          <cell r="A225" t="str">
            <v>CABLE &amp; WIRELESS COMMUNICATIONS SERVICES LTD</v>
          </cell>
          <cell r="B225" t="str">
            <v>EASM27</v>
          </cell>
          <cell r="C225">
            <v>831.83</v>
          </cell>
          <cell r="D225" t="str">
            <v>PRD-4-03</v>
          </cell>
          <cell r="G225" t="str">
            <v>30432</v>
          </cell>
          <cell r="H225" t="str">
            <v>6501</v>
          </cell>
          <cell r="I225" t="str">
            <v>E340894</v>
          </cell>
        </row>
        <row r="226">
          <cell r="A226" t="str">
            <v>CABLE &amp; WIRELESS COMMUNICATIONS SERVICES LTD</v>
          </cell>
          <cell r="B226" t="str">
            <v>14983954</v>
          </cell>
          <cell r="C226">
            <v>381.91</v>
          </cell>
          <cell r="D226" t="str">
            <v>PRD-4-03</v>
          </cell>
          <cell r="G226" t="str">
            <v>30432</v>
          </cell>
          <cell r="H226" t="str">
            <v>6509</v>
          </cell>
          <cell r="I226" t="str">
            <v>E338497</v>
          </cell>
        </row>
        <row r="227">
          <cell r="A227" t="str">
            <v>CABLE &amp; WIRELESS COMMUNICATIONS SERVICES LTD</v>
          </cell>
          <cell r="B227" t="str">
            <v>EASM27173998</v>
          </cell>
          <cell r="C227">
            <v>831.83</v>
          </cell>
          <cell r="D227" t="str">
            <v>PRD-4-03</v>
          </cell>
          <cell r="G227" t="str">
            <v>30432</v>
          </cell>
          <cell r="H227" t="str">
            <v>6516</v>
          </cell>
          <cell r="I227" t="str">
            <v>E338496</v>
          </cell>
        </row>
        <row r="228">
          <cell r="A228" t="str">
            <v>CITY CABS (EDINBURGH) LTD</v>
          </cell>
          <cell r="B228" t="str">
            <v>66505</v>
          </cell>
          <cell r="C228">
            <v>7.94</v>
          </cell>
          <cell r="D228" t="str">
            <v>PRD-4-03</v>
          </cell>
          <cell r="G228" t="str">
            <v>12201</v>
          </cell>
          <cell r="H228" t="str">
            <v>5303</v>
          </cell>
          <cell r="I228" t="str">
            <v>E336921</v>
          </cell>
        </row>
        <row r="229">
          <cell r="A229" t="str">
            <v>COMPUTACENTER LTD</v>
          </cell>
          <cell r="B229" t="str">
            <v>4401302</v>
          </cell>
          <cell r="C229">
            <v>672</v>
          </cell>
          <cell r="D229" t="str">
            <v>PRD-4-03</v>
          </cell>
          <cell r="E229" t="str">
            <v>O155973</v>
          </cell>
          <cell r="F229" t="str">
            <v>TRAVEL COST</v>
          </cell>
          <cell r="G229" t="str">
            <v>30432</v>
          </cell>
          <cell r="H229" t="str">
            <v>4524</v>
          </cell>
          <cell r="I229" t="str">
            <v>E338361</v>
          </cell>
        </row>
        <row r="230">
          <cell r="A230" t="str">
            <v>COMPUTACENTER LTD</v>
          </cell>
          <cell r="B230" t="str">
            <v>4401302</v>
          </cell>
          <cell r="C230">
            <v>420</v>
          </cell>
          <cell r="D230" t="str">
            <v>PRD-4-03</v>
          </cell>
          <cell r="E230" t="str">
            <v>O155973</v>
          </cell>
          <cell r="F230" t="str">
            <v>FLIGHTS</v>
          </cell>
          <cell r="G230" t="str">
            <v>30432</v>
          </cell>
          <cell r="H230" t="str">
            <v>4524</v>
          </cell>
          <cell r="I230" t="str">
            <v>E338361</v>
          </cell>
        </row>
        <row r="231">
          <cell r="A231" t="str">
            <v>COMPUTACENTER LTD</v>
          </cell>
          <cell r="B231" t="str">
            <v>4407821</v>
          </cell>
          <cell r="C231">
            <v>626.05999999999995</v>
          </cell>
          <cell r="D231" t="str">
            <v>PRD-4-03</v>
          </cell>
          <cell r="E231" t="str">
            <v>O155748</v>
          </cell>
          <cell r="F231" t="str">
            <v>IT SOFTWARE</v>
          </cell>
          <cell r="G231" t="str">
            <v>30430</v>
          </cell>
          <cell r="H231" t="str">
            <v>6102</v>
          </cell>
          <cell r="I231" t="str">
            <v>E338624</v>
          </cell>
        </row>
        <row r="232">
          <cell r="A232" t="str">
            <v>COMPUTACENTER LTD</v>
          </cell>
          <cell r="B232" t="str">
            <v>4397907</v>
          </cell>
          <cell r="C232">
            <v>626.05999999999995</v>
          </cell>
          <cell r="D232" t="str">
            <v>PRD-4-03</v>
          </cell>
          <cell r="E232" t="str">
            <v>O155253</v>
          </cell>
          <cell r="F232" t="str">
            <v>IT SOFTWARE</v>
          </cell>
          <cell r="G232" t="str">
            <v>30430</v>
          </cell>
          <cell r="H232" t="str">
            <v>6102</v>
          </cell>
          <cell r="I232" t="str">
            <v>E338119</v>
          </cell>
        </row>
        <row r="233">
          <cell r="A233" t="str">
            <v>COMPUTACENTER LTD</v>
          </cell>
          <cell r="B233" t="str">
            <v>4407821</v>
          </cell>
          <cell r="C233">
            <v>420</v>
          </cell>
          <cell r="D233" t="str">
            <v>PRD-4-03</v>
          </cell>
          <cell r="E233" t="str">
            <v>O155748</v>
          </cell>
          <cell r="F233" t="str">
            <v>IT HARDWARE</v>
          </cell>
          <cell r="G233" t="str">
            <v>30432</v>
          </cell>
          <cell r="H233" t="str">
            <v>6103</v>
          </cell>
          <cell r="I233" t="str">
            <v>E338624</v>
          </cell>
        </row>
        <row r="234">
          <cell r="A234" t="str">
            <v>COMPUTACENTER LTD</v>
          </cell>
          <cell r="B234" t="str">
            <v>4396613</v>
          </cell>
          <cell r="C234">
            <v>174.8</v>
          </cell>
          <cell r="D234" t="str">
            <v>PRD-4-03</v>
          </cell>
          <cell r="E234" t="str">
            <v>O155748</v>
          </cell>
          <cell r="F234" t="str">
            <v>IT HARDWARE</v>
          </cell>
          <cell r="G234" t="str">
            <v>30432</v>
          </cell>
          <cell r="H234" t="str">
            <v>6103</v>
          </cell>
          <cell r="I234" t="str">
            <v>E338122</v>
          </cell>
        </row>
        <row r="235">
          <cell r="A235" t="str">
            <v>CORPORATE DIRECT (EUROPE) PLC</v>
          </cell>
          <cell r="B235" t="str">
            <v>INV66401</v>
          </cell>
          <cell r="C235">
            <v>7.25</v>
          </cell>
          <cell r="D235" t="str">
            <v>PRD-4-03</v>
          </cell>
          <cell r="G235" t="str">
            <v>30432</v>
          </cell>
          <cell r="H235" t="str">
            <v>6103</v>
          </cell>
          <cell r="I235" t="str">
            <v>E340150</v>
          </cell>
        </row>
        <row r="236">
          <cell r="A236" t="str">
            <v>CORPORATE DIRECT (EUROPE) PLC</v>
          </cell>
          <cell r="B236" t="str">
            <v>INV66401</v>
          </cell>
          <cell r="C236">
            <v>37.950000000000003</v>
          </cell>
          <cell r="D236" t="str">
            <v>PRD-4-03</v>
          </cell>
          <cell r="E236" t="str">
            <v>O157179</v>
          </cell>
          <cell r="F236" t="str">
            <v>IT HARDWARE</v>
          </cell>
          <cell r="G236" t="str">
            <v>30432</v>
          </cell>
          <cell r="H236" t="str">
            <v>6103</v>
          </cell>
          <cell r="I236" t="str">
            <v>E340150</v>
          </cell>
        </row>
        <row r="237">
          <cell r="A237" t="str">
            <v>CORPORATE DIRECT (EUROPE) PLC</v>
          </cell>
          <cell r="B237" t="str">
            <v>INV67748</v>
          </cell>
          <cell r="C237">
            <v>7.99</v>
          </cell>
          <cell r="D237" t="str">
            <v>PRD-4-03</v>
          </cell>
          <cell r="G237" t="str">
            <v>30432</v>
          </cell>
          <cell r="H237" t="str">
            <v>6103</v>
          </cell>
          <cell r="I237" t="str">
            <v>E338124</v>
          </cell>
        </row>
        <row r="238">
          <cell r="A238" t="str">
            <v>CORPORATE DIRECT (EUROPE) PLC</v>
          </cell>
          <cell r="B238" t="str">
            <v>INV67748</v>
          </cell>
          <cell r="C238">
            <v>1999</v>
          </cell>
          <cell r="D238" t="str">
            <v>PRD-4-03</v>
          </cell>
          <cell r="E238" t="str">
            <v>O155899</v>
          </cell>
          <cell r="F238" t="str">
            <v>IT HARDWARE</v>
          </cell>
          <cell r="G238" t="str">
            <v>30432</v>
          </cell>
          <cell r="H238" t="str">
            <v>6103</v>
          </cell>
          <cell r="I238" t="str">
            <v>E338124</v>
          </cell>
        </row>
        <row r="239">
          <cell r="A239" t="str">
            <v>CORPORATE DIRECT (EUROPE) PLC</v>
          </cell>
          <cell r="B239" t="str">
            <v>INV67560</v>
          </cell>
          <cell r="C239">
            <v>7.99</v>
          </cell>
          <cell r="D239" t="str">
            <v>PRD-4-03</v>
          </cell>
          <cell r="G239" t="str">
            <v>30432</v>
          </cell>
          <cell r="H239" t="str">
            <v>6103</v>
          </cell>
          <cell r="I239" t="str">
            <v>E33700</v>
          </cell>
        </row>
        <row r="240">
          <cell r="A240" t="str">
            <v>CORPORATE DIRECT (EUROPE) PLC</v>
          </cell>
          <cell r="B240" t="str">
            <v>INV67560</v>
          </cell>
          <cell r="C240">
            <v>139</v>
          </cell>
          <cell r="D240" t="str">
            <v>PRD-4-03</v>
          </cell>
          <cell r="E240" t="str">
            <v>O155513</v>
          </cell>
          <cell r="F240" t="str">
            <v>IT HARDWARE</v>
          </cell>
          <cell r="G240" t="str">
            <v>30432</v>
          </cell>
          <cell r="H240" t="str">
            <v>6103</v>
          </cell>
          <cell r="I240" t="str">
            <v>E33700</v>
          </cell>
        </row>
        <row r="241">
          <cell r="A241" t="str">
            <v>CORPORATE DIRECT (EUROPE) PLC</v>
          </cell>
          <cell r="B241" t="str">
            <v>INV67802</v>
          </cell>
          <cell r="C241">
            <v>7.99</v>
          </cell>
          <cell r="D241" t="str">
            <v>PRD-4-03</v>
          </cell>
          <cell r="G241" t="str">
            <v>30432</v>
          </cell>
          <cell r="H241" t="str">
            <v>6103</v>
          </cell>
          <cell r="I241" t="str">
            <v>E338350</v>
          </cell>
        </row>
        <row r="242">
          <cell r="A242" t="str">
            <v>CORPORATE DIRECT (EUROPE) PLC</v>
          </cell>
          <cell r="B242" t="str">
            <v>INV67802</v>
          </cell>
          <cell r="C242">
            <v>174</v>
          </cell>
          <cell r="D242" t="str">
            <v>PRD-4-03</v>
          </cell>
          <cell r="E242" t="str">
            <v>O155897</v>
          </cell>
          <cell r="F242" t="str">
            <v>IT HARDWARE</v>
          </cell>
          <cell r="G242" t="str">
            <v>30432</v>
          </cell>
          <cell r="H242" t="str">
            <v>6103</v>
          </cell>
          <cell r="I242" t="str">
            <v>E338350</v>
          </cell>
        </row>
        <row r="243">
          <cell r="A243" t="str">
            <v>CORPORATE DIRECT (EUROPE) PLC</v>
          </cell>
          <cell r="B243" t="str">
            <v>INV67802</v>
          </cell>
          <cell r="C243">
            <v>269</v>
          </cell>
          <cell r="D243" t="str">
            <v>PRD-4-03</v>
          </cell>
          <cell r="E243" t="str">
            <v>O155897</v>
          </cell>
          <cell r="F243" t="str">
            <v>IT HARDWARE</v>
          </cell>
          <cell r="G243" t="str">
            <v>30432</v>
          </cell>
          <cell r="H243" t="str">
            <v>6103</v>
          </cell>
          <cell r="I243" t="str">
            <v>E338350</v>
          </cell>
        </row>
        <row r="244">
          <cell r="A244" t="str">
            <v>DST INTERNATIONAL BILLING</v>
          </cell>
          <cell r="B244" t="str">
            <v>BLINV0000302.</v>
          </cell>
          <cell r="C244">
            <v>10782</v>
          </cell>
          <cell r="D244" t="str">
            <v>PRD-4-03</v>
          </cell>
          <cell r="E244" t="str">
            <v>O156136</v>
          </cell>
          <cell r="F244" t="str">
            <v>SOFTWARE MAINTENANCE</v>
          </cell>
          <cell r="G244" t="str">
            <v>30432</v>
          </cell>
          <cell r="H244" t="str">
            <v>4301</v>
          </cell>
          <cell r="I244" t="str">
            <v>E328354.</v>
          </cell>
        </row>
        <row r="245">
          <cell r="A245" t="str">
            <v>ITNET UK LTD</v>
          </cell>
          <cell r="B245" t="str">
            <v>I000054120</v>
          </cell>
          <cell r="C245">
            <v>68970.039999999994</v>
          </cell>
          <cell r="D245" t="str">
            <v>PRD-4-03</v>
          </cell>
          <cell r="E245" t="str">
            <v>O143422</v>
          </cell>
          <cell r="F245" t="str">
            <v>CONSULTANCY FEES</v>
          </cell>
          <cell r="G245" t="str">
            <v>12202</v>
          </cell>
          <cell r="H245" t="str">
            <v>4524</v>
          </cell>
          <cell r="I245" t="str">
            <v>E339443</v>
          </cell>
        </row>
        <row r="246">
          <cell r="A246" t="str">
            <v>ITNET UK LTD</v>
          </cell>
          <cell r="B246" t="str">
            <v>I000054129</v>
          </cell>
          <cell r="C246">
            <v>1812.5</v>
          </cell>
          <cell r="D246" t="str">
            <v>PRD-4-03</v>
          </cell>
          <cell r="E246" t="str">
            <v>O155961</v>
          </cell>
          <cell r="F246" t="str">
            <v>MANAGED SERVICES</v>
          </cell>
          <cell r="G246" t="str">
            <v>30432</v>
          </cell>
          <cell r="H246" t="str">
            <v>4524</v>
          </cell>
          <cell r="I246" t="str">
            <v>E339444</v>
          </cell>
        </row>
        <row r="247">
          <cell r="A247" t="str">
            <v>JOHN G RUSSELL (TRANSPORT) LTD</v>
          </cell>
          <cell r="B247" t="str">
            <v>582824</v>
          </cell>
          <cell r="C247">
            <v>42.07</v>
          </cell>
          <cell r="D247" t="str">
            <v>PRD-4-03</v>
          </cell>
          <cell r="E247" t="str">
            <v>O156946</v>
          </cell>
          <cell r="F247" t="str">
            <v>HARDWARE MAINTENANCE</v>
          </cell>
          <cell r="G247" t="str">
            <v>30432</v>
          </cell>
          <cell r="H247" t="str">
            <v>6106</v>
          </cell>
          <cell r="I247" t="str">
            <v>E338576</v>
          </cell>
        </row>
        <row r="248">
          <cell r="A248" t="str">
            <v>KEYTERRA - FIRMA LTD</v>
          </cell>
          <cell r="B248" t="str">
            <v>TF03069</v>
          </cell>
          <cell r="C248">
            <v>600</v>
          </cell>
          <cell r="D248" t="str">
            <v>PRD-4-03</v>
          </cell>
          <cell r="E248" t="str">
            <v>O156133</v>
          </cell>
          <cell r="F248" t="str">
            <v>SOFTWARE MAINTENANCE</v>
          </cell>
          <cell r="G248" t="str">
            <v>30432</v>
          </cell>
          <cell r="H248" t="str">
            <v>4301</v>
          </cell>
          <cell r="I248" t="str">
            <v>E338657</v>
          </cell>
        </row>
        <row r="249">
          <cell r="A249" t="str">
            <v>ORION MEDIA MARKETING PLC</v>
          </cell>
          <cell r="B249" t="str">
            <v>568681</v>
          </cell>
          <cell r="C249">
            <v>1194</v>
          </cell>
          <cell r="D249" t="str">
            <v>PRD-4-03</v>
          </cell>
          <cell r="E249" t="str">
            <v>O154903</v>
          </cell>
          <cell r="F249" t="str">
            <v>IT HARDWARE</v>
          </cell>
          <cell r="G249" t="str">
            <v>30432</v>
          </cell>
          <cell r="H249" t="str">
            <v>6103</v>
          </cell>
          <cell r="I249" t="str">
            <v>E339345</v>
          </cell>
        </row>
        <row r="250">
          <cell r="A250" t="str">
            <v>ORION MEDIA MARKETING PLC</v>
          </cell>
          <cell r="B250" t="str">
            <v>637889</v>
          </cell>
          <cell r="C250">
            <v>48</v>
          </cell>
          <cell r="D250" t="str">
            <v>PRD-4-03</v>
          </cell>
          <cell r="E250" t="str">
            <v>O156914</v>
          </cell>
          <cell r="F250" t="str">
            <v>IT HARDWARE</v>
          </cell>
          <cell r="G250" t="str">
            <v>30432</v>
          </cell>
          <cell r="H250" t="str">
            <v>6103</v>
          </cell>
          <cell r="I250" t="str">
            <v>E340088</v>
          </cell>
        </row>
        <row r="251">
          <cell r="A251" t="str">
            <v>ORION MEDIA MARKETING PLC</v>
          </cell>
          <cell r="B251" t="str">
            <v>637889</v>
          </cell>
          <cell r="C251">
            <v>29</v>
          </cell>
          <cell r="D251" t="str">
            <v>PRD-4-03</v>
          </cell>
          <cell r="E251" t="str">
            <v>O156914</v>
          </cell>
          <cell r="F251" t="str">
            <v>IT HARDWARE</v>
          </cell>
          <cell r="G251" t="str">
            <v>30432</v>
          </cell>
          <cell r="H251" t="str">
            <v>6103</v>
          </cell>
          <cell r="I251" t="str">
            <v>E340088</v>
          </cell>
        </row>
        <row r="252">
          <cell r="A252" t="str">
            <v>ORION MEDIA MARKETING PLC</v>
          </cell>
          <cell r="B252" t="str">
            <v>637889</v>
          </cell>
          <cell r="C252">
            <v>1236.9000000000001</v>
          </cell>
          <cell r="D252" t="str">
            <v>PRD-4-03</v>
          </cell>
          <cell r="E252" t="str">
            <v>O156914</v>
          </cell>
          <cell r="F252" t="str">
            <v>IT HARDWARE</v>
          </cell>
          <cell r="G252" t="str">
            <v>30432</v>
          </cell>
          <cell r="H252" t="str">
            <v>6103</v>
          </cell>
          <cell r="I252" t="str">
            <v>E340088</v>
          </cell>
        </row>
        <row r="253">
          <cell r="A253" t="str">
            <v>PITMAN TRAINING</v>
          </cell>
          <cell r="B253" t="str">
            <v>C11488701</v>
          </cell>
          <cell r="C253">
            <v>195</v>
          </cell>
          <cell r="D253" t="str">
            <v>PRD-4-03</v>
          </cell>
          <cell r="E253" t="str">
            <v>O156329</v>
          </cell>
          <cell r="F253" t="str">
            <v>PROVISION OF TRAINING COURSE</v>
          </cell>
          <cell r="G253" t="str">
            <v>30433</v>
          </cell>
          <cell r="H253" t="str">
            <v>6201</v>
          </cell>
          <cell r="I253" t="str">
            <v>E338658</v>
          </cell>
        </row>
        <row r="254">
          <cell r="A254" t="str">
            <v>RAC SOFTWARE SOLUTIONS LIMITED</v>
          </cell>
          <cell r="B254" t="str">
            <v>4779</v>
          </cell>
          <cell r="C254">
            <v>3718.64</v>
          </cell>
          <cell r="D254" t="str">
            <v>PRD-4-03</v>
          </cell>
          <cell r="E254" t="str">
            <v>O156134</v>
          </cell>
          <cell r="F254" t="str">
            <v>SOFTWARE MAINTENANCE</v>
          </cell>
          <cell r="G254" t="str">
            <v>30432</v>
          </cell>
          <cell r="H254" t="str">
            <v>6107</v>
          </cell>
          <cell r="I254" t="str">
            <v>E338888</v>
          </cell>
        </row>
        <row r="255">
          <cell r="A255" t="str">
            <v>SUNGARD AVAILABILITY SERVICES (DR) LTD</v>
          </cell>
          <cell r="B255" t="str">
            <v>30002343</v>
          </cell>
          <cell r="C255">
            <v>28212.49</v>
          </cell>
          <cell r="D255" t="str">
            <v>PRD-4-03</v>
          </cell>
          <cell r="E255" t="str">
            <v>O155732</v>
          </cell>
          <cell r="F255" t="str">
            <v>MANAGED SERVICES</v>
          </cell>
          <cell r="G255" t="str">
            <v>30432</v>
          </cell>
          <cell r="H255" t="str">
            <v>4524</v>
          </cell>
          <cell r="I255" t="str">
            <v>E339451</v>
          </cell>
        </row>
        <row r="256">
          <cell r="A256" t="str">
            <v>SUNGARD AVAILABILITY SERVICES (DR) LTD</v>
          </cell>
          <cell r="B256" t="str">
            <v>30002343</v>
          </cell>
          <cell r="C256">
            <v>41618.28</v>
          </cell>
          <cell r="D256" t="str">
            <v>PRD-4-03</v>
          </cell>
          <cell r="E256" t="str">
            <v>O155732</v>
          </cell>
          <cell r="F256" t="str">
            <v>MANAGED SERVICES</v>
          </cell>
          <cell r="G256" t="str">
            <v>30432</v>
          </cell>
          <cell r="H256" t="str">
            <v>4524</v>
          </cell>
          <cell r="I256" t="str">
            <v>E339451</v>
          </cell>
        </row>
        <row r="257">
          <cell r="A257" t="str">
            <v>VODAFONE CORPORATE LTD</v>
          </cell>
          <cell r="B257" t="str">
            <v>K400786</v>
          </cell>
          <cell r="C257">
            <v>162</v>
          </cell>
          <cell r="D257" t="str">
            <v>PRD-4-03</v>
          </cell>
          <cell r="G257" t="str">
            <v>30432</v>
          </cell>
          <cell r="H257" t="str">
            <v>6503</v>
          </cell>
          <cell r="I257" t="str">
            <v>E338676</v>
          </cell>
        </row>
        <row r="258">
          <cell r="A258" t="str">
            <v>VODAFONE CORPORATE LTD</v>
          </cell>
          <cell r="B258" t="str">
            <v>K374373</v>
          </cell>
          <cell r="C258">
            <v>221</v>
          </cell>
          <cell r="D258" t="str">
            <v>PRD-4-03</v>
          </cell>
          <cell r="G258" t="str">
            <v>30432</v>
          </cell>
          <cell r="H258" t="str">
            <v>6503</v>
          </cell>
          <cell r="I258" t="str">
            <v>E335868</v>
          </cell>
        </row>
        <row r="259">
          <cell r="A259" t="str">
            <v>VODAFONE CORPORATE LTD</v>
          </cell>
          <cell r="B259" t="str">
            <v>K374777</v>
          </cell>
          <cell r="C259">
            <v>162</v>
          </cell>
          <cell r="D259" t="str">
            <v>PRD-4-03</v>
          </cell>
          <cell r="G259" t="str">
            <v>30432</v>
          </cell>
          <cell r="H259" t="str">
            <v>6503</v>
          </cell>
          <cell r="I259" t="str">
            <v>E335872</v>
          </cell>
        </row>
        <row r="260">
          <cell r="A260" t="str">
            <v>WIGGINS TEAPE PAPER LTD</v>
          </cell>
          <cell r="B260" t="str">
            <v>CV2525595</v>
          </cell>
          <cell r="C260">
            <v>172</v>
          </cell>
          <cell r="D260" t="str">
            <v>PRD-4-03</v>
          </cell>
          <cell r="E260" t="str">
            <v>O155834</v>
          </cell>
          <cell r="F260" t="str">
            <v>-PHOTOCOPYING PAPER, A4, WHITE, 80GSM, RX PT NO. 3R91820, BUSINESS PAK - PER BOX  (FOR DRY TONER MACHINES)</v>
          </cell>
          <cell r="G260" t="str">
            <v>30432</v>
          </cell>
          <cell r="H260" t="str">
            <v>6301</v>
          </cell>
          <cell r="I260" t="str">
            <v>E337982</v>
          </cell>
        </row>
        <row r="261">
          <cell r="C261">
            <v>173175.37</v>
          </cell>
          <cell r="D261" t="str">
            <v>PRD-4-03 Total</v>
          </cell>
        </row>
        <row r="262">
          <cell r="A262" t="str">
            <v>ALLEGIS GROUP</v>
          </cell>
          <cell r="B262" t="str">
            <v>CONSEAS003</v>
          </cell>
          <cell r="C262">
            <v>3964</v>
          </cell>
          <cell r="D262" t="str">
            <v>PRD-5-03</v>
          </cell>
          <cell r="E262" t="str">
            <v>O154282</v>
          </cell>
          <cell r="F262" t="str">
            <v>HIRE OF AGENCY STAFF</v>
          </cell>
          <cell r="G262" t="str">
            <v>30431</v>
          </cell>
          <cell r="H262" t="str">
            <v>6107</v>
          </cell>
          <cell r="I262" t="str">
            <v>E341289</v>
          </cell>
        </row>
        <row r="263">
          <cell r="A263" t="str">
            <v>BARRACUDA IS</v>
          </cell>
          <cell r="B263" t="str">
            <v>1026</v>
          </cell>
          <cell r="C263">
            <v>637</v>
          </cell>
          <cell r="D263" t="str">
            <v>PRD-5-03</v>
          </cell>
          <cell r="E263" t="str">
            <v>O158678</v>
          </cell>
          <cell r="F263" t="str">
            <v>SOFTWARE MAINTENANCE</v>
          </cell>
          <cell r="G263" t="str">
            <v>30430</v>
          </cell>
          <cell r="H263" t="str">
            <v>6107</v>
          </cell>
          <cell r="I263" t="str">
            <v>E342934</v>
          </cell>
        </row>
        <row r="264">
          <cell r="A264" t="str">
            <v>BARRACUDA IS</v>
          </cell>
          <cell r="B264" t="str">
            <v>1026</v>
          </cell>
          <cell r="C264">
            <v>1420</v>
          </cell>
          <cell r="D264" t="str">
            <v>PRD-5-03</v>
          </cell>
          <cell r="E264" t="str">
            <v>O158678</v>
          </cell>
          <cell r="F264" t="str">
            <v>SOFTWARE MAINTENANCE</v>
          </cell>
          <cell r="G264" t="str">
            <v>30430</v>
          </cell>
          <cell r="H264" t="str">
            <v>6107</v>
          </cell>
          <cell r="I264" t="str">
            <v>E342934</v>
          </cell>
        </row>
        <row r="265">
          <cell r="A265" t="str">
            <v>BIGFISH</v>
          </cell>
          <cell r="B265" t="str">
            <v>29305</v>
          </cell>
          <cell r="C265">
            <v>145</v>
          </cell>
          <cell r="D265" t="str">
            <v>PRD-5-03</v>
          </cell>
          <cell r="E265" t="str">
            <v>O158772</v>
          </cell>
          <cell r="F265" t="str">
            <v>HARDWARE MAINTENANCE</v>
          </cell>
          <cell r="G265" t="str">
            <v>30432</v>
          </cell>
          <cell r="H265" t="str">
            <v>6106</v>
          </cell>
          <cell r="I265" t="str">
            <v>E343475</v>
          </cell>
        </row>
        <row r="266">
          <cell r="A266" t="str">
            <v>BIGFISH</v>
          </cell>
          <cell r="B266" t="str">
            <v>29305</v>
          </cell>
          <cell r="C266">
            <v>304</v>
          </cell>
          <cell r="D266" t="str">
            <v>PRD-5-03</v>
          </cell>
          <cell r="E266" t="str">
            <v>O158772</v>
          </cell>
          <cell r="F266" t="str">
            <v>HARDWARE MAINTENANCE</v>
          </cell>
          <cell r="G266" t="str">
            <v>30432</v>
          </cell>
          <cell r="H266" t="str">
            <v>6106</v>
          </cell>
          <cell r="I266" t="str">
            <v>E343475</v>
          </cell>
        </row>
        <row r="267">
          <cell r="A267" t="str">
            <v>BRITISH TELECOMMUNICATIONS PLC</v>
          </cell>
          <cell r="B267" t="str">
            <v>20203254Q009</v>
          </cell>
          <cell r="C267">
            <v>8126.4</v>
          </cell>
          <cell r="D267" t="str">
            <v>PRD-5-03</v>
          </cell>
          <cell r="G267" t="str">
            <v>30432</v>
          </cell>
          <cell r="H267" t="str">
            <v>6504</v>
          </cell>
          <cell r="I267" t="str">
            <v>E342553</v>
          </cell>
        </row>
        <row r="268">
          <cell r="A268" t="str">
            <v>CLIFF TECHNOLOGIES LTD</v>
          </cell>
          <cell r="B268" t="str">
            <v>031007</v>
          </cell>
          <cell r="C268">
            <v>4566</v>
          </cell>
          <cell r="D268" t="str">
            <v>PRD-5-03</v>
          </cell>
          <cell r="E268" t="str">
            <v>O156135</v>
          </cell>
          <cell r="F268" t="str">
            <v>MANAGED SERVICES</v>
          </cell>
          <cell r="G268" t="str">
            <v>30432</v>
          </cell>
          <cell r="H268" t="str">
            <v>4524</v>
          </cell>
          <cell r="I268" t="str">
            <v>E342271</v>
          </cell>
        </row>
        <row r="269">
          <cell r="A269" t="str">
            <v>COMPUTACENTER LTD</v>
          </cell>
          <cell r="B269" t="str">
            <v>4450091</v>
          </cell>
          <cell r="C269">
            <v>204205.12</v>
          </cell>
          <cell r="D269" t="str">
            <v>PRD-5-03</v>
          </cell>
          <cell r="E269" t="str">
            <v>O158232</v>
          </cell>
          <cell r="F269" t="str">
            <v>MANAGED SERVICES</v>
          </cell>
          <cell r="G269" t="str">
            <v>30432</v>
          </cell>
          <cell r="H269" t="str">
            <v>4524</v>
          </cell>
          <cell r="I269" t="str">
            <v>E342933</v>
          </cell>
        </row>
        <row r="270">
          <cell r="A270" t="str">
            <v>COMPUTACENTER LTD</v>
          </cell>
          <cell r="B270" t="str">
            <v>4408558</v>
          </cell>
          <cell r="C270">
            <v>5942</v>
          </cell>
          <cell r="D270" t="str">
            <v>PRD-5-03</v>
          </cell>
          <cell r="E270" t="str">
            <v>O156179</v>
          </cell>
          <cell r="F270" t="str">
            <v>MANAGED SERVICES</v>
          </cell>
          <cell r="G270" t="str">
            <v>30432</v>
          </cell>
          <cell r="H270" t="str">
            <v>4524</v>
          </cell>
          <cell r="I270" t="str">
            <v>E339548</v>
          </cell>
        </row>
        <row r="271">
          <cell r="A271" t="str">
            <v>COMPUTACENTER LTD</v>
          </cell>
          <cell r="B271" t="str">
            <v>4439729</v>
          </cell>
          <cell r="C271">
            <v>124.5</v>
          </cell>
          <cell r="D271" t="str">
            <v>PRD-5-03</v>
          </cell>
          <cell r="G271" t="str">
            <v>30432</v>
          </cell>
          <cell r="H271" t="str">
            <v>6102</v>
          </cell>
          <cell r="I271" t="str">
            <v>E341065</v>
          </cell>
        </row>
        <row r="272">
          <cell r="A272" t="str">
            <v>COMPUTACENTER LTD</v>
          </cell>
          <cell r="B272" t="str">
            <v>4439729</v>
          </cell>
          <cell r="C272">
            <v>37.33</v>
          </cell>
          <cell r="D272" t="str">
            <v>PRD-5-03</v>
          </cell>
          <cell r="E272" t="str">
            <v>O157513</v>
          </cell>
          <cell r="F272" t="str">
            <v>IT SOFTWARE</v>
          </cell>
          <cell r="G272" t="str">
            <v>30432</v>
          </cell>
          <cell r="H272" t="str">
            <v>6102</v>
          </cell>
          <cell r="I272" t="str">
            <v>E341065</v>
          </cell>
        </row>
        <row r="273">
          <cell r="A273" t="str">
            <v>COMPUTACENTER LTD</v>
          </cell>
          <cell r="B273" t="str">
            <v>4439729</v>
          </cell>
          <cell r="C273">
            <v>184.12</v>
          </cell>
          <cell r="D273" t="str">
            <v>PRD-5-03</v>
          </cell>
          <cell r="E273" t="str">
            <v>O157513</v>
          </cell>
          <cell r="F273" t="str">
            <v>IT SOFTWARE</v>
          </cell>
          <cell r="G273" t="str">
            <v>30432</v>
          </cell>
          <cell r="H273" t="str">
            <v>6102</v>
          </cell>
          <cell r="I273" t="str">
            <v>E341065</v>
          </cell>
        </row>
        <row r="274">
          <cell r="A274" t="str">
            <v>COMPUTACENTER LTD</v>
          </cell>
          <cell r="B274" t="str">
            <v>4439729</v>
          </cell>
          <cell r="C274">
            <v>124.5</v>
          </cell>
          <cell r="D274" t="str">
            <v>PRD-5-03</v>
          </cell>
          <cell r="E274" t="str">
            <v>O157513</v>
          </cell>
          <cell r="F274" t="str">
            <v>IT SOFTWARE</v>
          </cell>
          <cell r="G274" t="str">
            <v>30432</v>
          </cell>
          <cell r="H274" t="str">
            <v>6102</v>
          </cell>
          <cell r="I274" t="str">
            <v>E341065</v>
          </cell>
        </row>
        <row r="275">
          <cell r="A275" t="str">
            <v>COMPUTACENTER LTD</v>
          </cell>
          <cell r="B275" t="str">
            <v>4434842</v>
          </cell>
          <cell r="C275">
            <v>206.81</v>
          </cell>
          <cell r="D275" t="str">
            <v>PRD-5-03</v>
          </cell>
          <cell r="E275" t="str">
            <v>O157513</v>
          </cell>
          <cell r="F275" t="str">
            <v>IT SOFTWARE</v>
          </cell>
          <cell r="G275" t="str">
            <v>30432</v>
          </cell>
          <cell r="H275" t="str">
            <v>6102</v>
          </cell>
          <cell r="I275" t="str">
            <v>E340696</v>
          </cell>
        </row>
        <row r="276">
          <cell r="A276" t="str">
            <v>COMPUTACENTER LTD</v>
          </cell>
          <cell r="B276" t="str">
            <v>4462333</v>
          </cell>
          <cell r="C276">
            <v>79.47</v>
          </cell>
          <cell r="D276" t="str">
            <v>PRD-5-03</v>
          </cell>
          <cell r="E276" t="str">
            <v>O157793</v>
          </cell>
          <cell r="F276" t="str">
            <v>IT HARDWARE</v>
          </cell>
          <cell r="G276" t="str">
            <v>30432</v>
          </cell>
          <cell r="H276" t="str">
            <v>6103</v>
          </cell>
          <cell r="I276" t="str">
            <v>E342929</v>
          </cell>
        </row>
        <row r="277">
          <cell r="A277" t="str">
            <v>COMPUTACENTER LTD</v>
          </cell>
          <cell r="B277" t="str">
            <v>4462333</v>
          </cell>
          <cell r="C277">
            <v>186.2</v>
          </cell>
          <cell r="D277" t="str">
            <v>PRD-5-03</v>
          </cell>
          <cell r="E277" t="str">
            <v>O157793</v>
          </cell>
          <cell r="F277" t="str">
            <v>IT HARDWARE</v>
          </cell>
          <cell r="G277" t="str">
            <v>30432</v>
          </cell>
          <cell r="H277" t="str">
            <v>6103</v>
          </cell>
          <cell r="I277" t="str">
            <v>E342929</v>
          </cell>
        </row>
        <row r="278">
          <cell r="A278" t="str">
            <v>COMPUTACENTER LTD</v>
          </cell>
          <cell r="B278" t="str">
            <v>4440415</v>
          </cell>
          <cell r="C278">
            <v>0</v>
          </cell>
          <cell r="D278" t="str">
            <v>PRD-5-03</v>
          </cell>
          <cell r="E278" t="str">
            <v>O157540</v>
          </cell>
          <cell r="F278" t="str">
            <v>IT HARDWARE</v>
          </cell>
          <cell r="G278" t="str">
            <v>30432</v>
          </cell>
          <cell r="H278" t="str">
            <v>6103</v>
          </cell>
          <cell r="I278" t="str">
            <v>E341133</v>
          </cell>
        </row>
        <row r="279">
          <cell r="A279" t="str">
            <v>COMPUTACENTER LTD</v>
          </cell>
          <cell r="B279" t="str">
            <v>4440415</v>
          </cell>
          <cell r="C279">
            <v>63</v>
          </cell>
          <cell r="D279" t="str">
            <v>PRD-5-03</v>
          </cell>
          <cell r="E279" t="str">
            <v>O157540</v>
          </cell>
          <cell r="F279" t="str">
            <v>IT HARDWARE</v>
          </cell>
          <cell r="G279" t="str">
            <v>30432</v>
          </cell>
          <cell r="H279" t="str">
            <v>6103</v>
          </cell>
          <cell r="I279" t="str">
            <v>E341133</v>
          </cell>
        </row>
        <row r="280">
          <cell r="A280" t="str">
            <v>COMPUTACENTER LTD</v>
          </cell>
          <cell r="B280" t="str">
            <v>4440415</v>
          </cell>
          <cell r="C280">
            <v>20.18</v>
          </cell>
          <cell r="D280" t="str">
            <v>PRD-5-03</v>
          </cell>
          <cell r="E280" t="str">
            <v>O157540</v>
          </cell>
          <cell r="F280" t="str">
            <v>IT HARDWARE</v>
          </cell>
          <cell r="G280" t="str">
            <v>30432</v>
          </cell>
          <cell r="H280" t="str">
            <v>6103</v>
          </cell>
          <cell r="I280" t="str">
            <v>E341133</v>
          </cell>
        </row>
        <row r="281">
          <cell r="A281" t="str">
            <v>COMPUTACENTER LTD</v>
          </cell>
          <cell r="B281" t="str">
            <v>4440415</v>
          </cell>
          <cell r="C281">
            <v>20.190000000000001</v>
          </cell>
          <cell r="D281" t="str">
            <v>PRD-5-03</v>
          </cell>
          <cell r="E281" t="str">
            <v>O157540</v>
          </cell>
          <cell r="F281" t="str">
            <v>IT HARDWARE</v>
          </cell>
          <cell r="G281" t="str">
            <v>30432</v>
          </cell>
          <cell r="H281" t="str">
            <v>6103</v>
          </cell>
          <cell r="I281" t="str">
            <v>E341133</v>
          </cell>
        </row>
        <row r="282">
          <cell r="A282" t="str">
            <v>COMPUTACENTER LTD</v>
          </cell>
          <cell r="B282" t="str">
            <v>4440415</v>
          </cell>
          <cell r="C282">
            <v>49.16</v>
          </cell>
          <cell r="D282" t="str">
            <v>PRD-5-03</v>
          </cell>
          <cell r="E282" t="str">
            <v>O157540</v>
          </cell>
          <cell r="F282" t="str">
            <v>IT HARDWARE</v>
          </cell>
          <cell r="G282" t="str">
            <v>30432</v>
          </cell>
          <cell r="H282" t="str">
            <v>6103</v>
          </cell>
          <cell r="I282" t="str">
            <v>E341133</v>
          </cell>
        </row>
        <row r="283">
          <cell r="A283" t="str">
            <v>COMPUTACENTER LTD</v>
          </cell>
          <cell r="B283" t="str">
            <v>4440415</v>
          </cell>
          <cell r="C283">
            <v>176</v>
          </cell>
          <cell r="D283" t="str">
            <v>PRD-5-03</v>
          </cell>
          <cell r="E283" t="str">
            <v>O157540</v>
          </cell>
          <cell r="F283" t="str">
            <v>IT HARDWARE</v>
          </cell>
          <cell r="G283" t="str">
            <v>30432</v>
          </cell>
          <cell r="H283" t="str">
            <v>6103</v>
          </cell>
          <cell r="I283" t="str">
            <v>E341133</v>
          </cell>
        </row>
        <row r="284">
          <cell r="A284" t="str">
            <v>COMPUTACENTER LTD</v>
          </cell>
          <cell r="B284" t="str">
            <v>4440415</v>
          </cell>
          <cell r="C284">
            <v>49.16</v>
          </cell>
          <cell r="D284" t="str">
            <v>PRD-5-03</v>
          </cell>
          <cell r="E284" t="str">
            <v>O157540</v>
          </cell>
          <cell r="F284" t="str">
            <v>IT HARDWARE</v>
          </cell>
          <cell r="G284" t="str">
            <v>30432</v>
          </cell>
          <cell r="H284" t="str">
            <v>6103</v>
          </cell>
          <cell r="I284" t="str">
            <v>E341133</v>
          </cell>
        </row>
        <row r="285">
          <cell r="A285" t="str">
            <v>COMPUTACENTER LTD</v>
          </cell>
          <cell r="B285" t="str">
            <v>4440415</v>
          </cell>
          <cell r="C285">
            <v>176</v>
          </cell>
          <cell r="D285" t="str">
            <v>PRD-5-03</v>
          </cell>
          <cell r="E285" t="str">
            <v>O157540</v>
          </cell>
          <cell r="F285" t="str">
            <v>IT HARDWARE</v>
          </cell>
          <cell r="G285" t="str">
            <v>30432</v>
          </cell>
          <cell r="H285" t="str">
            <v>6103</v>
          </cell>
          <cell r="I285" t="str">
            <v>E341133</v>
          </cell>
        </row>
        <row r="286">
          <cell r="A286" t="str">
            <v>COMPUTACENTER LTD</v>
          </cell>
          <cell r="B286" t="str">
            <v>4440415</v>
          </cell>
          <cell r="C286">
            <v>49.16</v>
          </cell>
          <cell r="D286" t="str">
            <v>PRD-5-03</v>
          </cell>
          <cell r="E286" t="str">
            <v>O157540</v>
          </cell>
          <cell r="F286" t="str">
            <v>IT HARDWARE</v>
          </cell>
          <cell r="G286" t="str">
            <v>30432</v>
          </cell>
          <cell r="H286" t="str">
            <v>6103</v>
          </cell>
          <cell r="I286" t="str">
            <v>E341133</v>
          </cell>
        </row>
        <row r="287">
          <cell r="A287" t="str">
            <v>COMPUTACENTER LTD</v>
          </cell>
          <cell r="B287" t="str">
            <v>4440415</v>
          </cell>
          <cell r="C287">
            <v>65.099999999999994</v>
          </cell>
          <cell r="D287" t="str">
            <v>PRD-5-03</v>
          </cell>
          <cell r="E287" t="str">
            <v>O157540</v>
          </cell>
          <cell r="F287" t="str">
            <v>IT HARDWARE</v>
          </cell>
          <cell r="G287" t="str">
            <v>30432</v>
          </cell>
          <cell r="H287" t="str">
            <v>6103</v>
          </cell>
          <cell r="I287" t="str">
            <v>E341133</v>
          </cell>
        </row>
        <row r="288">
          <cell r="A288" t="str">
            <v>COMPUTACENTER LTD</v>
          </cell>
          <cell r="B288" t="str">
            <v>4443760</v>
          </cell>
          <cell r="C288">
            <v>126</v>
          </cell>
          <cell r="D288" t="str">
            <v>PRD-5-03</v>
          </cell>
          <cell r="E288" t="str">
            <v>O157537</v>
          </cell>
          <cell r="F288" t="str">
            <v>IT HARDWARE</v>
          </cell>
          <cell r="G288" t="str">
            <v>30432</v>
          </cell>
          <cell r="H288" t="str">
            <v>6103</v>
          </cell>
          <cell r="I288" t="str">
            <v>E341358</v>
          </cell>
        </row>
        <row r="289">
          <cell r="A289" t="str">
            <v>COMPUTACENTER LTD</v>
          </cell>
          <cell r="B289" t="str">
            <v>4443760</v>
          </cell>
          <cell r="C289">
            <v>126</v>
          </cell>
          <cell r="D289" t="str">
            <v>PRD-5-03</v>
          </cell>
          <cell r="E289" t="str">
            <v>O157537</v>
          </cell>
          <cell r="F289" t="str">
            <v>IT HARDWARE</v>
          </cell>
          <cell r="G289" t="str">
            <v>30432</v>
          </cell>
          <cell r="H289" t="str">
            <v>6103</v>
          </cell>
          <cell r="I289" t="str">
            <v>E341358</v>
          </cell>
        </row>
        <row r="290">
          <cell r="A290" t="str">
            <v>COMPUTACENTER LTD</v>
          </cell>
          <cell r="B290" t="str">
            <v>4440495</v>
          </cell>
          <cell r="C290">
            <v>49.16</v>
          </cell>
          <cell r="D290" t="str">
            <v>PRD-5-03</v>
          </cell>
          <cell r="E290" t="str">
            <v>O157541</v>
          </cell>
          <cell r="F290" t="str">
            <v>IT HARDWARE</v>
          </cell>
          <cell r="G290" t="str">
            <v>30432</v>
          </cell>
          <cell r="H290" t="str">
            <v>6103</v>
          </cell>
          <cell r="I290" t="str">
            <v>E341222</v>
          </cell>
        </row>
        <row r="291">
          <cell r="A291" t="str">
            <v>COMPUTACENTER LTD</v>
          </cell>
          <cell r="B291" t="str">
            <v>4440495</v>
          </cell>
          <cell r="C291">
            <v>176</v>
          </cell>
          <cell r="D291" t="str">
            <v>PRD-5-03</v>
          </cell>
          <cell r="E291" t="str">
            <v>O157541</v>
          </cell>
          <cell r="F291" t="str">
            <v>IT HARDWARE</v>
          </cell>
          <cell r="G291" t="str">
            <v>30432</v>
          </cell>
          <cell r="H291" t="str">
            <v>6103</v>
          </cell>
          <cell r="I291" t="str">
            <v>E341222</v>
          </cell>
        </row>
        <row r="292">
          <cell r="A292" t="str">
            <v>COMPUTACENTER LTD</v>
          </cell>
          <cell r="B292" t="str">
            <v>4437473</v>
          </cell>
          <cell r="C292">
            <v>54.41</v>
          </cell>
          <cell r="D292" t="str">
            <v>PRD-5-03</v>
          </cell>
          <cell r="E292" t="str">
            <v>O157533</v>
          </cell>
          <cell r="F292" t="str">
            <v>IT HARDWARE</v>
          </cell>
          <cell r="G292" t="str">
            <v>30432</v>
          </cell>
          <cell r="H292" t="str">
            <v>6103</v>
          </cell>
          <cell r="I292" t="str">
            <v>E341061</v>
          </cell>
        </row>
        <row r="293">
          <cell r="A293" t="str">
            <v>COMPUTACENTER LTD</v>
          </cell>
          <cell r="B293" t="str">
            <v>4437473</v>
          </cell>
          <cell r="C293">
            <v>65.099999999999994</v>
          </cell>
          <cell r="D293" t="str">
            <v>PRD-5-03</v>
          </cell>
          <cell r="E293" t="str">
            <v>O157533</v>
          </cell>
          <cell r="F293" t="str">
            <v>IT HARDWARE</v>
          </cell>
          <cell r="G293" t="str">
            <v>30432</v>
          </cell>
          <cell r="H293" t="str">
            <v>6103</v>
          </cell>
          <cell r="I293" t="str">
            <v>E341061</v>
          </cell>
        </row>
        <row r="294">
          <cell r="A294" t="str">
            <v>COMPUTACENTER LTD</v>
          </cell>
          <cell r="B294" t="str">
            <v>4437473</v>
          </cell>
          <cell r="C294">
            <v>65.099999999999994</v>
          </cell>
          <cell r="D294" t="str">
            <v>PRD-5-03</v>
          </cell>
          <cell r="E294" t="str">
            <v>O157533</v>
          </cell>
          <cell r="F294" t="str">
            <v>IT HARDWARE</v>
          </cell>
          <cell r="G294" t="str">
            <v>30432</v>
          </cell>
          <cell r="H294" t="str">
            <v>6103</v>
          </cell>
          <cell r="I294" t="str">
            <v>E341061</v>
          </cell>
        </row>
        <row r="295">
          <cell r="A295" t="str">
            <v>COMPUTACENTER LTD</v>
          </cell>
          <cell r="B295" t="str">
            <v>4437473</v>
          </cell>
          <cell r="C295">
            <v>7.2</v>
          </cell>
          <cell r="D295" t="str">
            <v>PRD-5-03</v>
          </cell>
          <cell r="E295" t="str">
            <v>O157533</v>
          </cell>
          <cell r="F295" t="str">
            <v>IT HARDWARE</v>
          </cell>
          <cell r="G295" t="str">
            <v>30432</v>
          </cell>
          <cell r="H295" t="str">
            <v>6103</v>
          </cell>
          <cell r="I295" t="str">
            <v>E341061</v>
          </cell>
        </row>
        <row r="296">
          <cell r="A296" t="str">
            <v>COMPUTACENTER LTD</v>
          </cell>
          <cell r="B296" t="str">
            <v>4437473</v>
          </cell>
          <cell r="C296">
            <v>56.51</v>
          </cell>
          <cell r="D296" t="str">
            <v>PRD-5-03</v>
          </cell>
          <cell r="E296" t="str">
            <v>O157533</v>
          </cell>
          <cell r="F296" t="str">
            <v>IT HARDWARE</v>
          </cell>
          <cell r="G296" t="str">
            <v>30432</v>
          </cell>
          <cell r="H296" t="str">
            <v>6103</v>
          </cell>
          <cell r="I296" t="str">
            <v>E341061</v>
          </cell>
        </row>
        <row r="297">
          <cell r="A297" t="str">
            <v>COMPUTACENTER LTD</v>
          </cell>
          <cell r="B297" t="str">
            <v>4434675</v>
          </cell>
          <cell r="C297">
            <v>288.60000000000002</v>
          </cell>
          <cell r="D297" t="str">
            <v>PRD-5-03</v>
          </cell>
          <cell r="E297" t="str">
            <v>O157050</v>
          </cell>
          <cell r="F297" t="str">
            <v>IT HARDWARE</v>
          </cell>
          <cell r="G297" t="str">
            <v>30432</v>
          </cell>
          <cell r="H297" t="str">
            <v>6103</v>
          </cell>
          <cell r="I297" t="str">
            <v>E340697</v>
          </cell>
        </row>
        <row r="298">
          <cell r="A298" t="str">
            <v>COMPUTACENTER LTD</v>
          </cell>
          <cell r="B298" t="str">
            <v>4420001</v>
          </cell>
          <cell r="C298">
            <v>433.48</v>
          </cell>
          <cell r="D298" t="str">
            <v>PRD-5-03</v>
          </cell>
          <cell r="E298" t="str">
            <v>O156045</v>
          </cell>
          <cell r="F298" t="str">
            <v>IT HARDWARE</v>
          </cell>
          <cell r="G298" t="str">
            <v>30432</v>
          </cell>
          <cell r="H298" t="str">
            <v>6103</v>
          </cell>
          <cell r="I298" t="str">
            <v>E339565</v>
          </cell>
        </row>
        <row r="299">
          <cell r="A299" t="str">
            <v>COMPUTACENTER LTD</v>
          </cell>
          <cell r="B299" t="str">
            <v>4425331</v>
          </cell>
          <cell r="C299">
            <v>840</v>
          </cell>
          <cell r="D299" t="str">
            <v>PRD-5-03</v>
          </cell>
          <cell r="E299" t="str">
            <v>O156830</v>
          </cell>
          <cell r="F299" t="str">
            <v>IT HARDWARE</v>
          </cell>
          <cell r="G299" t="str">
            <v>30432</v>
          </cell>
          <cell r="H299" t="str">
            <v>6103</v>
          </cell>
          <cell r="I299" t="str">
            <v>E340121</v>
          </cell>
        </row>
        <row r="300">
          <cell r="A300" t="str">
            <v>COMPUTACENTER LTD</v>
          </cell>
          <cell r="B300" t="str">
            <v>4425917</v>
          </cell>
          <cell r="C300">
            <v>349.6</v>
          </cell>
          <cell r="D300" t="str">
            <v>PRD-5-03</v>
          </cell>
          <cell r="E300" t="str">
            <v>O157050</v>
          </cell>
          <cell r="F300" t="str">
            <v>IT HARDWARE</v>
          </cell>
          <cell r="G300" t="str">
            <v>30432</v>
          </cell>
          <cell r="H300" t="str">
            <v>6103</v>
          </cell>
          <cell r="I300" t="str">
            <v>E340123</v>
          </cell>
        </row>
        <row r="301">
          <cell r="A301" t="str">
            <v>COMPUTACENTER LTD</v>
          </cell>
          <cell r="B301" t="str">
            <v>4425917</v>
          </cell>
          <cell r="C301">
            <v>431</v>
          </cell>
          <cell r="D301" t="str">
            <v>PRD-5-03</v>
          </cell>
          <cell r="E301" t="str">
            <v>O157050</v>
          </cell>
          <cell r="F301" t="str">
            <v>IT HARDWARE</v>
          </cell>
          <cell r="G301" t="str">
            <v>30432</v>
          </cell>
          <cell r="H301" t="str">
            <v>6103</v>
          </cell>
          <cell r="I301" t="str">
            <v>E340123</v>
          </cell>
        </row>
        <row r="302">
          <cell r="A302" t="str">
            <v>ITNET UK LTD</v>
          </cell>
          <cell r="B302" t="str">
            <v>IS0000000720</v>
          </cell>
          <cell r="C302">
            <v>2203.75</v>
          </cell>
          <cell r="D302" t="str">
            <v>PRD-5-03</v>
          </cell>
          <cell r="E302" t="str">
            <v>O157790</v>
          </cell>
          <cell r="F302" t="str">
            <v>MANAGED SERVICES</v>
          </cell>
          <cell r="G302" t="str">
            <v>30432</v>
          </cell>
          <cell r="H302" t="str">
            <v>4524</v>
          </cell>
          <cell r="I302" t="str">
            <v>E341831</v>
          </cell>
        </row>
        <row r="303">
          <cell r="A303" t="str">
            <v>ITSMF LTD</v>
          </cell>
          <cell r="B303" t="str">
            <v>2131</v>
          </cell>
          <cell r="C303">
            <v>85</v>
          </cell>
          <cell r="D303" t="str">
            <v>PRD-5-03</v>
          </cell>
          <cell r="E303" t="str">
            <v>O157221</v>
          </cell>
          <cell r="F303" t="str">
            <v>SUBSCRIPTIONS</v>
          </cell>
          <cell r="G303" t="str">
            <v>30431</v>
          </cell>
          <cell r="H303" t="str">
            <v>2304</v>
          </cell>
          <cell r="I303" t="str">
            <v>E341277</v>
          </cell>
        </row>
        <row r="304">
          <cell r="A304" t="str">
            <v>JOHN G RUSSELL (TRANSPORT) LTD</v>
          </cell>
          <cell r="B304" t="str">
            <v>583200</v>
          </cell>
          <cell r="C304">
            <v>-20.36</v>
          </cell>
          <cell r="D304" t="str">
            <v>PRD-5-03</v>
          </cell>
          <cell r="G304" t="str">
            <v>12202</v>
          </cell>
          <cell r="H304" t="str">
            <v>6106</v>
          </cell>
          <cell r="I304" t="str">
            <v>E342112</v>
          </cell>
        </row>
        <row r="305">
          <cell r="A305" t="str">
            <v>JOHN G RUSSELL (TRANSPORT) LTD</v>
          </cell>
          <cell r="B305" t="str">
            <v>120000408</v>
          </cell>
          <cell r="C305">
            <v>10</v>
          </cell>
          <cell r="D305" t="str">
            <v>PRD-5-03</v>
          </cell>
          <cell r="E305" t="str">
            <v>O158494</v>
          </cell>
          <cell r="F305" t="str">
            <v>HARDWARE MAINTENANCE</v>
          </cell>
          <cell r="G305" t="str">
            <v>30432</v>
          </cell>
          <cell r="H305" t="str">
            <v>6106</v>
          </cell>
          <cell r="I305" t="str">
            <v>E339223</v>
          </cell>
        </row>
        <row r="306">
          <cell r="A306" t="str">
            <v>KEAVIL HOUSE HOTEL</v>
          </cell>
          <cell r="B306" t="str">
            <v>47279</v>
          </cell>
          <cell r="C306">
            <v>81</v>
          </cell>
          <cell r="D306" t="str">
            <v>PRD-5-03</v>
          </cell>
          <cell r="E306" t="str">
            <v>O156772</v>
          </cell>
          <cell r="F306" t="str">
            <v>BOOKS</v>
          </cell>
          <cell r="G306" t="str">
            <v>30430</v>
          </cell>
          <cell r="H306" t="str">
            <v>6403</v>
          </cell>
          <cell r="I306" t="str">
            <v>E341001</v>
          </cell>
        </row>
        <row r="307">
          <cell r="A307" t="str">
            <v>KEAVIL HOUSE HOTEL</v>
          </cell>
          <cell r="B307" t="str">
            <v>47279</v>
          </cell>
          <cell r="C307">
            <v>171.45</v>
          </cell>
          <cell r="D307" t="str">
            <v>PRD-5-03</v>
          </cell>
          <cell r="E307" t="str">
            <v>O156772</v>
          </cell>
          <cell r="F307" t="str">
            <v>BOOKS</v>
          </cell>
          <cell r="G307" t="str">
            <v>30430</v>
          </cell>
          <cell r="H307" t="str">
            <v>6403</v>
          </cell>
          <cell r="I307" t="str">
            <v>E341001</v>
          </cell>
        </row>
        <row r="308">
          <cell r="A308" t="str">
            <v>KEAVIL HOUSE HOTEL</v>
          </cell>
          <cell r="B308" t="str">
            <v>47280</v>
          </cell>
          <cell r="C308">
            <v>70.5</v>
          </cell>
          <cell r="D308" t="str">
            <v>PRD-5-03</v>
          </cell>
          <cell r="E308" t="str">
            <v>O156772</v>
          </cell>
          <cell r="F308" t="str">
            <v>BOOKS</v>
          </cell>
          <cell r="G308" t="str">
            <v>30430</v>
          </cell>
          <cell r="H308" t="str">
            <v>6403</v>
          </cell>
          <cell r="I308" t="str">
            <v>E341000</v>
          </cell>
        </row>
        <row r="309">
          <cell r="A309" t="str">
            <v>KEAVIL HOUSE HOTEL</v>
          </cell>
          <cell r="B309" t="str">
            <v>47280</v>
          </cell>
          <cell r="C309">
            <v>277.02</v>
          </cell>
          <cell r="D309" t="str">
            <v>PRD-5-03</v>
          </cell>
          <cell r="E309" t="str">
            <v>O156772</v>
          </cell>
          <cell r="F309" t="str">
            <v>BOOKS</v>
          </cell>
          <cell r="G309" t="str">
            <v>30430</v>
          </cell>
          <cell r="H309" t="str">
            <v>6403</v>
          </cell>
          <cell r="I309" t="str">
            <v>E341000</v>
          </cell>
        </row>
        <row r="310">
          <cell r="A310" t="str">
            <v>RAC SOFTWARE SOLUTIONS LIMITED</v>
          </cell>
          <cell r="B310" t="str">
            <v>5367</v>
          </cell>
          <cell r="C310">
            <v>1608.31</v>
          </cell>
          <cell r="D310" t="str">
            <v>PRD-5-03</v>
          </cell>
          <cell r="E310" t="str">
            <v>O158599</v>
          </cell>
          <cell r="F310" t="str">
            <v>SOFTWARE MAINTENANCE</v>
          </cell>
          <cell r="G310" t="str">
            <v>30430</v>
          </cell>
          <cell r="H310" t="str">
            <v>6107</v>
          </cell>
          <cell r="I310" t="str">
            <v>E342673</v>
          </cell>
        </row>
        <row r="311">
          <cell r="A311" t="str">
            <v>RAC SOFTWARE SOLUTIONS LIMITED</v>
          </cell>
          <cell r="B311" t="str">
            <v>5367</v>
          </cell>
          <cell r="C311">
            <v>4177.95</v>
          </cell>
          <cell r="D311" t="str">
            <v>PRD-5-03</v>
          </cell>
          <cell r="E311" t="str">
            <v>O158599</v>
          </cell>
          <cell r="F311" t="str">
            <v>SOFTWARE MAINTENANCE</v>
          </cell>
          <cell r="G311" t="str">
            <v>30430</v>
          </cell>
          <cell r="H311" t="str">
            <v>6107</v>
          </cell>
          <cell r="I311" t="str">
            <v>E342673</v>
          </cell>
        </row>
        <row r="312">
          <cell r="A312" t="str">
            <v>RAC SOFTWARE SOLUTIONS LIMITED</v>
          </cell>
          <cell r="B312" t="str">
            <v>5367</v>
          </cell>
          <cell r="C312">
            <v>4148.47</v>
          </cell>
          <cell r="D312" t="str">
            <v>PRD-5-03</v>
          </cell>
          <cell r="E312" t="str">
            <v>O158599</v>
          </cell>
          <cell r="F312" t="str">
            <v>SOFTWARE MAINTENANCE</v>
          </cell>
          <cell r="G312" t="str">
            <v>30430</v>
          </cell>
          <cell r="H312" t="str">
            <v>6107</v>
          </cell>
          <cell r="I312" t="str">
            <v>E342673</v>
          </cell>
        </row>
        <row r="313">
          <cell r="A313" t="str">
            <v>ROCOM LTD</v>
          </cell>
          <cell r="B313" t="str">
            <v>3377436</v>
          </cell>
          <cell r="C313">
            <v>6.7</v>
          </cell>
          <cell r="D313" t="str">
            <v>PRD-5-03</v>
          </cell>
          <cell r="G313" t="str">
            <v>30432</v>
          </cell>
          <cell r="H313" t="str">
            <v>6103</v>
          </cell>
          <cell r="I313" t="str">
            <v>E340758</v>
          </cell>
        </row>
        <row r="314">
          <cell r="A314" t="str">
            <v>ROCOM LTD</v>
          </cell>
          <cell r="B314" t="str">
            <v>3377436</v>
          </cell>
          <cell r="C314">
            <v>249</v>
          </cell>
          <cell r="D314" t="str">
            <v>PRD-5-03</v>
          </cell>
          <cell r="E314" t="str">
            <v>O156944</v>
          </cell>
          <cell r="F314" t="str">
            <v>IT HARDWARE</v>
          </cell>
          <cell r="G314" t="str">
            <v>30432</v>
          </cell>
          <cell r="H314" t="str">
            <v>6103</v>
          </cell>
          <cell r="I314" t="str">
            <v>E340758</v>
          </cell>
        </row>
        <row r="315">
          <cell r="A315" t="str">
            <v>SCOTPHONE LTD</v>
          </cell>
          <cell r="B315" t="str">
            <v>59878</v>
          </cell>
          <cell r="C315">
            <v>150</v>
          </cell>
          <cell r="D315" t="str">
            <v>PRD-5-03</v>
          </cell>
          <cell r="G315" t="str">
            <v>30431</v>
          </cell>
          <cell r="H315" t="str">
            <v>6503</v>
          </cell>
          <cell r="I315" t="str">
            <v>E340811</v>
          </cell>
        </row>
        <row r="316">
          <cell r="A316" t="str">
            <v>TELEWEST COMMUNICATIONS (SCOTLAND) LTD</v>
          </cell>
          <cell r="B316" t="str">
            <v>215072101001250703</v>
          </cell>
          <cell r="C316">
            <v>1115.73</v>
          </cell>
          <cell r="D316" t="str">
            <v>PRD-5-03</v>
          </cell>
          <cell r="G316" t="str">
            <v>30432</v>
          </cell>
          <cell r="H316" t="str">
            <v>6509</v>
          </cell>
          <cell r="I316" t="str">
            <v>E340979</v>
          </cell>
        </row>
        <row r="317">
          <cell r="A317" t="str">
            <v>THE IMPACT PROGRAMME</v>
          </cell>
          <cell r="B317" t="str">
            <v>2340</v>
          </cell>
          <cell r="C317">
            <v>10000</v>
          </cell>
          <cell r="D317" t="str">
            <v>PRD-5-03</v>
          </cell>
          <cell r="E317" t="str">
            <v>O158382</v>
          </cell>
          <cell r="F317" t="str">
            <v>SUBSCRIPTION</v>
          </cell>
          <cell r="G317" t="str">
            <v>30431</v>
          </cell>
          <cell r="H317" t="str">
            <v>6118</v>
          </cell>
          <cell r="I317" t="str">
            <v>E342344</v>
          </cell>
        </row>
        <row r="318">
          <cell r="A318" t="str">
            <v>WELGO OFFICE EQUIPMENT LTD</v>
          </cell>
          <cell r="B318" t="str">
            <v>31189</v>
          </cell>
          <cell r="C318">
            <v>107.9</v>
          </cell>
          <cell r="D318" t="str">
            <v>PRD-5-03</v>
          </cell>
          <cell r="E318" t="str">
            <v>O158196</v>
          </cell>
          <cell r="F318" t="str">
            <v>DYMO TAPE</v>
          </cell>
          <cell r="G318" t="str">
            <v>30430</v>
          </cell>
          <cell r="H318" t="str">
            <v>6301</v>
          </cell>
          <cell r="I318" t="str">
            <v>E342374</v>
          </cell>
        </row>
        <row r="319">
          <cell r="C319">
            <v>258430.9800000001</v>
          </cell>
          <cell r="D319" t="str">
            <v>PRD-5-03 Total</v>
          </cell>
        </row>
        <row r="320">
          <cell r="A320" t="str">
            <v>BIGFISH</v>
          </cell>
          <cell r="B320" t="str">
            <v>29358</v>
          </cell>
          <cell r="C320">
            <v>110</v>
          </cell>
          <cell r="D320" t="str">
            <v>PRD-6-03</v>
          </cell>
          <cell r="E320" t="str">
            <v>O159070</v>
          </cell>
          <cell r="F320" t="str">
            <v>HARDWARE MAINTENANCE</v>
          </cell>
          <cell r="G320" t="str">
            <v>30432</v>
          </cell>
          <cell r="H320" t="str">
            <v>6106</v>
          </cell>
          <cell r="I320" t="str">
            <v>E343938</v>
          </cell>
        </row>
        <row r="321">
          <cell r="A321" t="str">
            <v>BRITISH TELECOMMUNICATIONS PLC</v>
          </cell>
          <cell r="B321" t="str">
            <v>WM34957256Q008</v>
          </cell>
          <cell r="C321">
            <v>47.97</v>
          </cell>
          <cell r="D321" t="str">
            <v>PRD-6-03</v>
          </cell>
          <cell r="E321" t="str">
            <v>O160627</v>
          </cell>
          <cell r="F321" t="str">
            <v>INTERNET DIAL UP ACCOUNT</v>
          </cell>
          <cell r="G321" t="str">
            <v>30432</v>
          </cell>
          <cell r="H321" t="str">
            <v>6509</v>
          </cell>
          <cell r="I321" t="str">
            <v>E346249</v>
          </cell>
        </row>
        <row r="322">
          <cell r="A322" t="str">
            <v>BRITISH TELECOMMUNICATIONS PLC</v>
          </cell>
          <cell r="B322" t="str">
            <v>WM35315848F002</v>
          </cell>
          <cell r="C322">
            <v>-5.25</v>
          </cell>
          <cell r="D322" t="str">
            <v>PRD-6-03</v>
          </cell>
          <cell r="G322" t="str">
            <v>30432</v>
          </cell>
          <cell r="H322" t="str">
            <v>6509</v>
          </cell>
          <cell r="I322" t="str">
            <v>E346062</v>
          </cell>
        </row>
        <row r="323">
          <cell r="A323" t="str">
            <v>BRITISH TELECOMMUNICATIONS PLC</v>
          </cell>
          <cell r="B323" t="str">
            <v>WM35315848I001</v>
          </cell>
          <cell r="C323">
            <v>29.43</v>
          </cell>
          <cell r="D323" t="str">
            <v>PRD-6-03</v>
          </cell>
          <cell r="G323" t="str">
            <v>30432</v>
          </cell>
          <cell r="H323" t="str">
            <v>6509</v>
          </cell>
          <cell r="I323" t="str">
            <v>E346061</v>
          </cell>
        </row>
        <row r="324">
          <cell r="A324" t="str">
            <v>BRITISH TELECOMMUNICATIONS PLC</v>
          </cell>
          <cell r="B324" t="str">
            <v>WM35315849F002</v>
          </cell>
          <cell r="C324">
            <v>-5.25</v>
          </cell>
          <cell r="D324" t="str">
            <v>PRD-6-03</v>
          </cell>
          <cell r="G324" t="str">
            <v>30432</v>
          </cell>
          <cell r="H324" t="str">
            <v>6509</v>
          </cell>
          <cell r="I324" t="str">
            <v>E341109</v>
          </cell>
        </row>
        <row r="325">
          <cell r="A325" t="str">
            <v>BRITISH TELECOMMUNICATIONS PLC</v>
          </cell>
          <cell r="B325" t="str">
            <v>WM35315849I001</v>
          </cell>
          <cell r="C325">
            <v>29.43</v>
          </cell>
          <cell r="D325" t="str">
            <v>PRD-6-03</v>
          </cell>
          <cell r="G325" t="str">
            <v>30432</v>
          </cell>
          <cell r="H325" t="str">
            <v>6509</v>
          </cell>
          <cell r="I325" t="str">
            <v>E346060</v>
          </cell>
        </row>
        <row r="326">
          <cell r="A326" t="str">
            <v>BRITISH TELECOMMUNICATIONS PLC</v>
          </cell>
          <cell r="B326" t="str">
            <v>WM35237530F003</v>
          </cell>
          <cell r="C326">
            <v>-8.41</v>
          </cell>
          <cell r="D326" t="str">
            <v>PRD-6-03</v>
          </cell>
          <cell r="G326" t="str">
            <v>30432</v>
          </cell>
          <cell r="H326" t="str">
            <v>6509</v>
          </cell>
          <cell r="I326" t="str">
            <v>E346059</v>
          </cell>
        </row>
        <row r="327">
          <cell r="A327" t="str">
            <v>BRITISH TELECOMMUNICATIONS PLC</v>
          </cell>
          <cell r="B327" t="str">
            <v>WM35237530Q002</v>
          </cell>
          <cell r="C327">
            <v>47.97</v>
          </cell>
          <cell r="D327" t="str">
            <v>PRD-6-03</v>
          </cell>
          <cell r="G327" t="str">
            <v>30432</v>
          </cell>
          <cell r="H327" t="str">
            <v>6509</v>
          </cell>
          <cell r="I327" t="str">
            <v>E346058</v>
          </cell>
        </row>
        <row r="328">
          <cell r="A328" t="str">
            <v>BRITISH TELECOMMUNICATIONS PLC</v>
          </cell>
          <cell r="B328" t="str">
            <v>WM35272226F002</v>
          </cell>
          <cell r="C328">
            <v>-8.41</v>
          </cell>
          <cell r="D328" t="str">
            <v>PRD-6-03</v>
          </cell>
          <cell r="G328" t="str">
            <v>30432</v>
          </cell>
          <cell r="H328" t="str">
            <v>6509</v>
          </cell>
          <cell r="I328" t="str">
            <v>E339382</v>
          </cell>
        </row>
        <row r="329">
          <cell r="A329" t="str">
            <v>BRITISH TELECOMMUNICATIONS PLC</v>
          </cell>
          <cell r="B329" t="str">
            <v>WM35272226Q001</v>
          </cell>
          <cell r="C329">
            <v>29.04</v>
          </cell>
          <cell r="D329" t="str">
            <v>PRD-6-03</v>
          </cell>
          <cell r="G329" t="str">
            <v>30432</v>
          </cell>
          <cell r="H329" t="str">
            <v>6509</v>
          </cell>
          <cell r="I329" t="str">
            <v>E346057</v>
          </cell>
        </row>
        <row r="330">
          <cell r="A330" t="str">
            <v>BRITISH TELECOMMUNICATIONS PLC</v>
          </cell>
          <cell r="B330" t="str">
            <v>WM35272226Q001</v>
          </cell>
          <cell r="C330">
            <v>30.23</v>
          </cell>
          <cell r="D330" t="str">
            <v>PRD-6-03</v>
          </cell>
          <cell r="E330" t="str">
            <v>O160376</v>
          </cell>
          <cell r="F330" t="str">
            <v>CALL CHARGES</v>
          </cell>
          <cell r="G330" t="str">
            <v>30432</v>
          </cell>
          <cell r="H330" t="str">
            <v>6509</v>
          </cell>
          <cell r="I330" t="str">
            <v>E346057</v>
          </cell>
        </row>
        <row r="331">
          <cell r="A331" t="str">
            <v>BRITISH TELECOMMUNICATIONS PLC</v>
          </cell>
          <cell r="B331" t="str">
            <v>WM35272226Q001</v>
          </cell>
          <cell r="C331">
            <v>10.77</v>
          </cell>
          <cell r="D331" t="str">
            <v>PRD-6-03</v>
          </cell>
          <cell r="E331" t="str">
            <v>O160376</v>
          </cell>
          <cell r="F331" t="str">
            <v>CALL CHARGES</v>
          </cell>
          <cell r="G331" t="str">
            <v>30432</v>
          </cell>
          <cell r="H331" t="str">
            <v>6509</v>
          </cell>
          <cell r="I331" t="str">
            <v>E346057</v>
          </cell>
        </row>
        <row r="332">
          <cell r="A332" t="str">
            <v>BRITISH TELECOMMUNICATIONS PLC</v>
          </cell>
          <cell r="B332" t="str">
            <v>WM35277847F002</v>
          </cell>
          <cell r="C332">
            <v>-8.41</v>
          </cell>
          <cell r="D332" t="str">
            <v>PRD-6-03</v>
          </cell>
          <cell r="G332" t="str">
            <v>30432</v>
          </cell>
          <cell r="H332" t="str">
            <v>6509</v>
          </cell>
          <cell r="I332" t="str">
            <v>E346056</v>
          </cell>
        </row>
        <row r="333">
          <cell r="A333" t="str">
            <v>BRITISH TELECOMMUNICATIONS PLC</v>
          </cell>
          <cell r="B333" t="str">
            <v>WM35277847Q001</v>
          </cell>
          <cell r="C333">
            <v>46.48</v>
          </cell>
          <cell r="D333" t="str">
            <v>PRD-6-03</v>
          </cell>
          <cell r="E333" t="str">
            <v>O160376</v>
          </cell>
          <cell r="F333" t="str">
            <v>CALL CHARGES</v>
          </cell>
          <cell r="G333" t="str">
            <v>30432</v>
          </cell>
          <cell r="H333" t="str">
            <v>6509</v>
          </cell>
          <cell r="I333" t="str">
            <v>E346055</v>
          </cell>
        </row>
        <row r="334">
          <cell r="A334" t="str">
            <v>BRITISH TELECOMMUNICATIONS PLC</v>
          </cell>
          <cell r="B334" t="str">
            <v>WM35277847Q001</v>
          </cell>
          <cell r="C334">
            <v>20.41</v>
          </cell>
          <cell r="D334" t="str">
            <v>PRD-6-03</v>
          </cell>
          <cell r="E334" t="str">
            <v>O160376</v>
          </cell>
          <cell r="F334" t="str">
            <v>CALL CHARGES</v>
          </cell>
          <cell r="G334" t="str">
            <v>30432</v>
          </cell>
          <cell r="H334" t="str">
            <v>6509</v>
          </cell>
          <cell r="I334" t="str">
            <v>E346055</v>
          </cell>
        </row>
        <row r="335">
          <cell r="A335" t="str">
            <v>BRITISH TELECOMMUNICATIONS PLC</v>
          </cell>
          <cell r="B335" t="str">
            <v>WM35287460F003</v>
          </cell>
          <cell r="C335">
            <v>-18.39</v>
          </cell>
          <cell r="D335" t="str">
            <v>PRD-6-03</v>
          </cell>
          <cell r="G335" t="str">
            <v>30432</v>
          </cell>
          <cell r="H335" t="str">
            <v>6509</v>
          </cell>
          <cell r="I335" t="str">
            <v>E346054</v>
          </cell>
        </row>
        <row r="336">
          <cell r="A336" t="str">
            <v>BRITISH TELECOMMUNICATIONS PLC</v>
          </cell>
          <cell r="B336" t="str">
            <v>WM35287460Q002</v>
          </cell>
          <cell r="C336">
            <v>15.91</v>
          </cell>
          <cell r="D336" t="str">
            <v>PRD-6-03</v>
          </cell>
          <cell r="E336" t="str">
            <v>O160376</v>
          </cell>
          <cell r="F336" t="str">
            <v>CALL CHARGES</v>
          </cell>
          <cell r="G336" t="str">
            <v>30432</v>
          </cell>
          <cell r="H336" t="str">
            <v>6509</v>
          </cell>
          <cell r="I336" t="str">
            <v>E346053</v>
          </cell>
        </row>
        <row r="337">
          <cell r="A337" t="str">
            <v>BRITISH TELECOMMUNICATIONS PLC</v>
          </cell>
          <cell r="B337" t="str">
            <v>WM35287460I001</v>
          </cell>
          <cell r="C337">
            <v>45.73</v>
          </cell>
          <cell r="D337" t="str">
            <v>PRD-6-03</v>
          </cell>
          <cell r="E337" t="str">
            <v>O160376</v>
          </cell>
          <cell r="F337" t="str">
            <v>CALL CHARGES</v>
          </cell>
          <cell r="G337" t="str">
            <v>30432</v>
          </cell>
          <cell r="H337" t="str">
            <v>6509</v>
          </cell>
          <cell r="I337" t="str">
            <v>E346052</v>
          </cell>
        </row>
        <row r="338">
          <cell r="A338" t="str">
            <v>BRITISH TELECOMMUNICATIONS PLC</v>
          </cell>
          <cell r="B338" t="str">
            <v>WM35298791F003</v>
          </cell>
          <cell r="C338">
            <v>-8.41</v>
          </cell>
          <cell r="D338" t="str">
            <v>PRD-6-03</v>
          </cell>
          <cell r="G338" t="str">
            <v>30432</v>
          </cell>
          <cell r="H338" t="str">
            <v>6509</v>
          </cell>
          <cell r="I338" t="str">
            <v>E346050</v>
          </cell>
        </row>
        <row r="339">
          <cell r="A339" t="str">
            <v>BRITISH TELECOMMUNICATIONS PLC</v>
          </cell>
          <cell r="B339" t="str">
            <v>WM35298791Q002</v>
          </cell>
          <cell r="C339">
            <v>29.8</v>
          </cell>
          <cell r="D339" t="str">
            <v>PRD-6-03</v>
          </cell>
          <cell r="E339" t="str">
            <v>O160376</v>
          </cell>
          <cell r="F339" t="str">
            <v>CALL CHARGES</v>
          </cell>
          <cell r="G339" t="str">
            <v>30432</v>
          </cell>
          <cell r="H339" t="str">
            <v>6509</v>
          </cell>
          <cell r="I339" t="str">
            <v>E346049</v>
          </cell>
        </row>
        <row r="340">
          <cell r="A340" t="str">
            <v>BRITISH TELECOMMUNICATIONS PLC</v>
          </cell>
          <cell r="B340" t="str">
            <v>WM35298791Q002</v>
          </cell>
          <cell r="C340">
            <v>0</v>
          </cell>
          <cell r="D340" t="str">
            <v>PRD-6-03</v>
          </cell>
          <cell r="E340" t="str">
            <v>O160376</v>
          </cell>
          <cell r="F340" t="str">
            <v>CALL CHARGES</v>
          </cell>
          <cell r="G340" t="str">
            <v>30432</v>
          </cell>
          <cell r="H340" t="str">
            <v>6509</v>
          </cell>
          <cell r="I340" t="str">
            <v>E346049</v>
          </cell>
        </row>
        <row r="341">
          <cell r="A341" t="str">
            <v>BRITISH TELECOMMUNICATIONS PLC</v>
          </cell>
          <cell r="B341" t="str">
            <v>WM35298791Q002</v>
          </cell>
          <cell r="C341">
            <v>0</v>
          </cell>
          <cell r="D341" t="str">
            <v>PRD-6-03</v>
          </cell>
          <cell r="E341" t="str">
            <v>O160376</v>
          </cell>
          <cell r="F341" t="str">
            <v>CALL CHARGES</v>
          </cell>
          <cell r="G341" t="str">
            <v>30432</v>
          </cell>
          <cell r="H341" t="str">
            <v>6509</v>
          </cell>
          <cell r="I341" t="str">
            <v>E346049</v>
          </cell>
        </row>
        <row r="342">
          <cell r="A342" t="str">
            <v>BRITISH TELECOMMUNICATIONS PLC</v>
          </cell>
          <cell r="B342" t="str">
            <v>WM35298791Q002</v>
          </cell>
          <cell r="C342">
            <v>0</v>
          </cell>
          <cell r="D342" t="str">
            <v>PRD-6-03</v>
          </cell>
          <cell r="E342" t="str">
            <v>O160376</v>
          </cell>
          <cell r="F342" t="str">
            <v>CALL CHARGES</v>
          </cell>
          <cell r="G342" t="str">
            <v>30432</v>
          </cell>
          <cell r="H342" t="str">
            <v>6509</v>
          </cell>
          <cell r="I342" t="str">
            <v>E346049</v>
          </cell>
        </row>
        <row r="343">
          <cell r="A343" t="str">
            <v>BRITISH TELECOMMUNICATIONS PLC</v>
          </cell>
          <cell r="B343" t="str">
            <v>WM35298791Q002</v>
          </cell>
          <cell r="C343">
            <v>18.170000000000002</v>
          </cell>
          <cell r="D343" t="str">
            <v>PRD-6-03</v>
          </cell>
          <cell r="E343" t="str">
            <v>O160376</v>
          </cell>
          <cell r="F343" t="str">
            <v>CALL CHARGES</v>
          </cell>
          <cell r="G343" t="str">
            <v>30432</v>
          </cell>
          <cell r="H343" t="str">
            <v>6509</v>
          </cell>
          <cell r="I343" t="str">
            <v>E346049</v>
          </cell>
        </row>
        <row r="344">
          <cell r="A344" t="str">
            <v>BRITISH TELECOMMUNICATIONS PLC</v>
          </cell>
          <cell r="B344" t="str">
            <v>WM35298791I001</v>
          </cell>
          <cell r="C344">
            <v>7.89</v>
          </cell>
          <cell r="D344" t="str">
            <v>PRD-6-03</v>
          </cell>
          <cell r="E344" t="str">
            <v>O160376</v>
          </cell>
          <cell r="F344" t="str">
            <v>CALL CHARGES</v>
          </cell>
          <cell r="G344" t="str">
            <v>30432</v>
          </cell>
          <cell r="H344" t="str">
            <v>6509</v>
          </cell>
          <cell r="I344" t="str">
            <v>E346048</v>
          </cell>
        </row>
        <row r="345">
          <cell r="A345" t="str">
            <v>BRITISH TELECOMMUNICATIONS PLC</v>
          </cell>
          <cell r="B345" t="str">
            <v>WM35233293F003</v>
          </cell>
          <cell r="C345">
            <v>-39.42</v>
          </cell>
          <cell r="D345" t="str">
            <v>PRD-6-03</v>
          </cell>
          <cell r="G345" t="str">
            <v>30432</v>
          </cell>
          <cell r="H345" t="str">
            <v>6509</v>
          </cell>
          <cell r="I345" t="str">
            <v>E335708</v>
          </cell>
        </row>
        <row r="346">
          <cell r="A346" t="str">
            <v>BRITISH TELECOMMUNICATIONS PLC</v>
          </cell>
          <cell r="B346" t="str">
            <v>WM35233293Q002</v>
          </cell>
          <cell r="C346">
            <v>42.65</v>
          </cell>
          <cell r="D346" t="str">
            <v>PRD-6-03</v>
          </cell>
          <cell r="E346" t="str">
            <v>O160376</v>
          </cell>
          <cell r="F346" t="str">
            <v>CALL CHARGES</v>
          </cell>
          <cell r="G346" t="str">
            <v>30432</v>
          </cell>
          <cell r="H346" t="str">
            <v>6509</v>
          </cell>
          <cell r="I346" t="str">
            <v>E346047</v>
          </cell>
        </row>
        <row r="347">
          <cell r="A347" t="str">
            <v>BRITISH TELECOMMUNICATIONS PLC</v>
          </cell>
          <cell r="B347" t="str">
            <v>WM35233293Q002</v>
          </cell>
          <cell r="C347">
            <v>21.09</v>
          </cell>
          <cell r="D347" t="str">
            <v>PRD-6-03</v>
          </cell>
          <cell r="E347" t="str">
            <v>O160376</v>
          </cell>
          <cell r="F347" t="str">
            <v>CALL CHARGES</v>
          </cell>
          <cell r="G347" t="str">
            <v>30432</v>
          </cell>
          <cell r="H347" t="str">
            <v>6509</v>
          </cell>
          <cell r="I347" t="str">
            <v>E346047</v>
          </cell>
        </row>
        <row r="348">
          <cell r="A348" t="str">
            <v>BRITISH TELECOMMUNICATIONS PLC</v>
          </cell>
          <cell r="B348" t="str">
            <v>WM35233293I001</v>
          </cell>
          <cell r="C348">
            <v>29.43</v>
          </cell>
          <cell r="D348" t="str">
            <v>PRD-6-03</v>
          </cell>
          <cell r="E348" t="str">
            <v>O160376</v>
          </cell>
          <cell r="F348" t="str">
            <v>CALL CHARGES</v>
          </cell>
          <cell r="G348" t="str">
            <v>30432</v>
          </cell>
          <cell r="H348" t="str">
            <v>6509</v>
          </cell>
          <cell r="I348" t="str">
            <v>E346046</v>
          </cell>
        </row>
        <row r="349">
          <cell r="A349" t="str">
            <v>BRITISH TELECOMMUNICATIONS PLC</v>
          </cell>
          <cell r="B349" t="str">
            <v>WM35255904F003</v>
          </cell>
          <cell r="C349">
            <v>-41</v>
          </cell>
          <cell r="D349" t="str">
            <v>PRD-6-03</v>
          </cell>
          <cell r="G349" t="str">
            <v>30432</v>
          </cell>
          <cell r="H349" t="str">
            <v>6509</v>
          </cell>
          <cell r="I349" t="str">
            <v>E335585</v>
          </cell>
        </row>
        <row r="350">
          <cell r="A350" t="str">
            <v>BRITISH TELECOMMUNICATIONS PLC</v>
          </cell>
          <cell r="B350" t="str">
            <v>WM35255904F003</v>
          </cell>
          <cell r="C350">
            <v>41</v>
          </cell>
          <cell r="D350" t="str">
            <v>PRD-6-03</v>
          </cell>
          <cell r="G350" t="str">
            <v>30432</v>
          </cell>
          <cell r="H350" t="str">
            <v>6509</v>
          </cell>
          <cell r="I350" t="str">
            <v>E335585</v>
          </cell>
        </row>
        <row r="351">
          <cell r="A351" t="str">
            <v>BRITISH TELECOMMUNICATIONS PLC</v>
          </cell>
          <cell r="B351" t="str">
            <v>WM35255904F003</v>
          </cell>
          <cell r="C351">
            <v>-41</v>
          </cell>
          <cell r="D351" t="str">
            <v>PRD-6-03</v>
          </cell>
          <cell r="G351" t="str">
            <v>30432</v>
          </cell>
          <cell r="H351" t="str">
            <v>6509</v>
          </cell>
          <cell r="I351" t="str">
            <v>E335585</v>
          </cell>
        </row>
        <row r="352">
          <cell r="A352" t="str">
            <v>BRITISH TELECOMMUNICATIONS PLC</v>
          </cell>
          <cell r="B352" t="str">
            <v>WM35255904Q002</v>
          </cell>
          <cell r="C352">
            <v>63.74</v>
          </cell>
          <cell r="D352" t="str">
            <v>PRD-6-03</v>
          </cell>
          <cell r="E352" t="str">
            <v>O160376</v>
          </cell>
          <cell r="F352" t="str">
            <v>CALL CHARGES</v>
          </cell>
          <cell r="G352" t="str">
            <v>30432</v>
          </cell>
          <cell r="H352" t="str">
            <v>6509</v>
          </cell>
          <cell r="I352" t="str">
            <v>E346044</v>
          </cell>
        </row>
        <row r="353">
          <cell r="A353" t="str">
            <v>BRITISH TELECOMMUNICATIONS PLC</v>
          </cell>
          <cell r="B353" t="str">
            <v>WM35255904I001</v>
          </cell>
          <cell r="C353">
            <v>15.24</v>
          </cell>
          <cell r="D353" t="str">
            <v>PRD-6-03</v>
          </cell>
          <cell r="E353" t="str">
            <v>O160376</v>
          </cell>
          <cell r="F353" t="str">
            <v>CALL CHARGES</v>
          </cell>
          <cell r="G353" t="str">
            <v>30432</v>
          </cell>
          <cell r="H353" t="str">
            <v>6509</v>
          </cell>
          <cell r="I353" t="str">
            <v>E346045</v>
          </cell>
        </row>
        <row r="354">
          <cell r="A354" t="str">
            <v>BRITISH TELECOMMUNICATIONS PLC</v>
          </cell>
          <cell r="B354" t="str">
            <v>WM35269877F002</v>
          </cell>
          <cell r="C354">
            <v>-8.41</v>
          </cell>
          <cell r="D354" t="str">
            <v>PRD-6-03</v>
          </cell>
          <cell r="G354" t="str">
            <v>30432</v>
          </cell>
          <cell r="H354" t="str">
            <v>6509</v>
          </cell>
          <cell r="I354" t="str">
            <v>E339385</v>
          </cell>
        </row>
        <row r="355">
          <cell r="A355" t="str">
            <v>BRITISH TELECOMMUNICATIONS PLC</v>
          </cell>
          <cell r="B355" t="str">
            <v>WM35269877Q001</v>
          </cell>
          <cell r="C355">
            <v>71.09</v>
          </cell>
          <cell r="D355" t="str">
            <v>PRD-6-03</v>
          </cell>
          <cell r="E355" t="str">
            <v>O160376</v>
          </cell>
          <cell r="F355" t="str">
            <v>CALL CHARGES</v>
          </cell>
          <cell r="G355" t="str">
            <v>30432</v>
          </cell>
          <cell r="H355" t="str">
            <v>6509</v>
          </cell>
          <cell r="I355" t="str">
            <v>E346043</v>
          </cell>
        </row>
        <row r="356">
          <cell r="A356" t="str">
            <v>BRITISH TELECOMMUNICATIONS PLC</v>
          </cell>
          <cell r="B356" t="str">
            <v>WM35274346F002</v>
          </cell>
          <cell r="C356">
            <v>-8.41</v>
          </cell>
          <cell r="D356" t="str">
            <v>PRD-6-03</v>
          </cell>
          <cell r="G356" t="str">
            <v>30432</v>
          </cell>
          <cell r="H356" t="str">
            <v>6509</v>
          </cell>
          <cell r="I356" t="str">
            <v>E346041</v>
          </cell>
        </row>
        <row r="357">
          <cell r="A357" t="str">
            <v>BRITISH TELECOMMUNICATIONS PLC</v>
          </cell>
          <cell r="B357" t="str">
            <v>WM35274346Q001</v>
          </cell>
          <cell r="C357">
            <v>70.040000000000006</v>
          </cell>
          <cell r="D357" t="str">
            <v>PRD-6-03</v>
          </cell>
          <cell r="E357" t="str">
            <v>O160376</v>
          </cell>
          <cell r="F357" t="str">
            <v>CALL CHARGES</v>
          </cell>
          <cell r="G357" t="str">
            <v>30432</v>
          </cell>
          <cell r="H357" t="str">
            <v>6509</v>
          </cell>
          <cell r="I357" t="str">
            <v>E346042</v>
          </cell>
        </row>
        <row r="358">
          <cell r="A358" t="str">
            <v>BRITISH TELECOMMUNICATIONS PLC</v>
          </cell>
          <cell r="B358" t="str">
            <v>WM35286812F003</v>
          </cell>
          <cell r="C358">
            <v>-8.41</v>
          </cell>
          <cell r="D358" t="str">
            <v>PRD-6-03</v>
          </cell>
          <cell r="G358" t="str">
            <v>30432</v>
          </cell>
          <cell r="H358" t="str">
            <v>6509</v>
          </cell>
          <cell r="I358" t="str">
            <v>E346040</v>
          </cell>
        </row>
        <row r="359">
          <cell r="A359" t="str">
            <v>BRITISH TELECOMMUNICATIONS PLC</v>
          </cell>
          <cell r="B359" t="str">
            <v>WM35286812Q002</v>
          </cell>
          <cell r="C359">
            <v>47.97</v>
          </cell>
          <cell r="D359" t="str">
            <v>PRD-6-03</v>
          </cell>
          <cell r="E359" t="str">
            <v>O160376</v>
          </cell>
          <cell r="F359" t="str">
            <v>CALL CHARGES</v>
          </cell>
          <cell r="G359" t="str">
            <v>30432</v>
          </cell>
          <cell r="H359" t="str">
            <v>6509</v>
          </cell>
          <cell r="I359" t="str">
            <v>E346039</v>
          </cell>
        </row>
        <row r="360">
          <cell r="A360" t="str">
            <v>BRITISH TELECOMMUNICATIONS PLC</v>
          </cell>
          <cell r="B360" t="str">
            <v>WM35286812Q002</v>
          </cell>
          <cell r="C360">
            <v>0</v>
          </cell>
          <cell r="D360" t="str">
            <v>PRD-6-03</v>
          </cell>
          <cell r="E360" t="str">
            <v>O160376</v>
          </cell>
          <cell r="F360" t="str">
            <v>CALL CHARGES</v>
          </cell>
          <cell r="G360" t="str">
            <v>30432</v>
          </cell>
          <cell r="H360" t="str">
            <v>6509</v>
          </cell>
          <cell r="I360" t="str">
            <v>E346039</v>
          </cell>
        </row>
        <row r="361">
          <cell r="A361" t="str">
            <v>BRITISH TELECOMMUNICATIONS PLC</v>
          </cell>
          <cell r="B361" t="str">
            <v>WM35286812Q002</v>
          </cell>
          <cell r="C361">
            <v>0</v>
          </cell>
          <cell r="D361" t="str">
            <v>PRD-6-03</v>
          </cell>
          <cell r="E361" t="str">
            <v>O160376</v>
          </cell>
          <cell r="F361" t="str">
            <v>CALL CHARGES</v>
          </cell>
          <cell r="G361" t="str">
            <v>30432</v>
          </cell>
          <cell r="H361" t="str">
            <v>6509</v>
          </cell>
          <cell r="I361" t="str">
            <v>E346039</v>
          </cell>
        </row>
        <row r="362">
          <cell r="A362" t="str">
            <v>BRITISH TELECOMMUNICATIONS PLC</v>
          </cell>
          <cell r="B362" t="str">
            <v>WM35286812Q002</v>
          </cell>
          <cell r="C362">
            <v>0</v>
          </cell>
          <cell r="D362" t="str">
            <v>PRD-6-03</v>
          </cell>
          <cell r="E362" t="str">
            <v>O160376</v>
          </cell>
          <cell r="F362" t="str">
            <v>CALL CHARGES</v>
          </cell>
          <cell r="G362" t="str">
            <v>30432</v>
          </cell>
          <cell r="H362" t="str">
            <v>6509</v>
          </cell>
          <cell r="I362" t="str">
            <v>E346039</v>
          </cell>
        </row>
        <row r="363">
          <cell r="A363" t="str">
            <v>BRITISH TELECOMMUNICATIONS PLC</v>
          </cell>
          <cell r="B363" t="str">
            <v>WM35286812I001</v>
          </cell>
          <cell r="C363">
            <v>14.2</v>
          </cell>
          <cell r="D363" t="str">
            <v>PRD-6-03</v>
          </cell>
          <cell r="E363" t="str">
            <v>O160376</v>
          </cell>
          <cell r="F363" t="str">
            <v>CALL CHARGES</v>
          </cell>
          <cell r="G363" t="str">
            <v>30432</v>
          </cell>
          <cell r="H363" t="str">
            <v>6509</v>
          </cell>
          <cell r="I363" t="str">
            <v>E346038</v>
          </cell>
        </row>
        <row r="364">
          <cell r="A364" t="str">
            <v>BRITISH TELECOMMUNICATIONS PLC</v>
          </cell>
          <cell r="B364" t="str">
            <v>WM35286812I001</v>
          </cell>
          <cell r="C364">
            <v>0</v>
          </cell>
          <cell r="D364" t="str">
            <v>PRD-6-03</v>
          </cell>
          <cell r="E364" t="str">
            <v>O160376</v>
          </cell>
          <cell r="F364" t="str">
            <v>CALL CHARGES</v>
          </cell>
          <cell r="G364" t="str">
            <v>30432</v>
          </cell>
          <cell r="H364" t="str">
            <v>6509</v>
          </cell>
          <cell r="I364" t="str">
            <v>E346038</v>
          </cell>
        </row>
        <row r="365">
          <cell r="A365" t="str">
            <v>BRITISH TELECOMMUNICATIONS PLC</v>
          </cell>
          <cell r="B365" t="str">
            <v>WM35286812I001</v>
          </cell>
          <cell r="C365">
            <v>0</v>
          </cell>
          <cell r="D365" t="str">
            <v>PRD-6-03</v>
          </cell>
          <cell r="E365" t="str">
            <v>O160376</v>
          </cell>
          <cell r="F365" t="str">
            <v>CALL CHARGES</v>
          </cell>
          <cell r="G365" t="str">
            <v>30432</v>
          </cell>
          <cell r="H365" t="str">
            <v>6509</v>
          </cell>
          <cell r="I365" t="str">
            <v>E346038</v>
          </cell>
        </row>
        <row r="366">
          <cell r="A366" t="str">
            <v>BRITISH TELECOMMUNICATIONS PLC</v>
          </cell>
          <cell r="B366" t="str">
            <v>WM35286812I001</v>
          </cell>
          <cell r="C366">
            <v>0</v>
          </cell>
          <cell r="D366" t="str">
            <v>PRD-6-03</v>
          </cell>
          <cell r="E366" t="str">
            <v>O160376</v>
          </cell>
          <cell r="F366" t="str">
            <v>CALL CHARGES</v>
          </cell>
          <cell r="G366" t="str">
            <v>30432</v>
          </cell>
          <cell r="H366" t="str">
            <v>6509</v>
          </cell>
          <cell r="I366" t="str">
            <v>E346038</v>
          </cell>
        </row>
        <row r="367">
          <cell r="A367" t="str">
            <v>BRITISH TELECOMMUNICATIONS PLC</v>
          </cell>
          <cell r="B367" t="str">
            <v>WM35286812I001</v>
          </cell>
          <cell r="C367">
            <v>0</v>
          </cell>
          <cell r="D367" t="str">
            <v>PRD-6-03</v>
          </cell>
          <cell r="E367" t="str">
            <v>O160376</v>
          </cell>
          <cell r="F367" t="str">
            <v>CALL CHARGES</v>
          </cell>
          <cell r="G367" t="str">
            <v>30432</v>
          </cell>
          <cell r="H367" t="str">
            <v>6509</v>
          </cell>
          <cell r="I367" t="str">
            <v>E346038</v>
          </cell>
        </row>
        <row r="368">
          <cell r="A368" t="str">
            <v>BRITISH TELECOMMUNICATIONS PLC</v>
          </cell>
          <cell r="B368" t="str">
            <v>WM35286812I001</v>
          </cell>
          <cell r="C368">
            <v>0</v>
          </cell>
          <cell r="D368" t="str">
            <v>PRD-6-03</v>
          </cell>
          <cell r="E368" t="str">
            <v>O160376</v>
          </cell>
          <cell r="F368" t="str">
            <v>CALL CHARGES</v>
          </cell>
          <cell r="G368" t="str">
            <v>30432</v>
          </cell>
          <cell r="H368" t="str">
            <v>6509</v>
          </cell>
          <cell r="I368" t="str">
            <v>E346038</v>
          </cell>
        </row>
        <row r="369">
          <cell r="A369" t="str">
            <v>BRITISH TELECOMMUNICATIONS PLC</v>
          </cell>
          <cell r="B369" t="str">
            <v>WM35286812I001</v>
          </cell>
          <cell r="C369">
            <v>0</v>
          </cell>
          <cell r="D369" t="str">
            <v>PRD-6-03</v>
          </cell>
          <cell r="E369" t="str">
            <v>O160376</v>
          </cell>
          <cell r="F369" t="str">
            <v>CALL CHARGES</v>
          </cell>
          <cell r="G369" t="str">
            <v>30432</v>
          </cell>
          <cell r="H369" t="str">
            <v>6509</v>
          </cell>
          <cell r="I369" t="str">
            <v>E346038</v>
          </cell>
        </row>
        <row r="370">
          <cell r="A370" t="str">
            <v>BRITISH TELECOMMUNICATIONS PLC</v>
          </cell>
          <cell r="B370" t="str">
            <v>WM35286812I001</v>
          </cell>
          <cell r="C370">
            <v>0</v>
          </cell>
          <cell r="D370" t="str">
            <v>PRD-6-03</v>
          </cell>
          <cell r="E370" t="str">
            <v>O160376</v>
          </cell>
          <cell r="F370" t="str">
            <v>CALL CHARGES</v>
          </cell>
          <cell r="G370" t="str">
            <v>30432</v>
          </cell>
          <cell r="H370" t="str">
            <v>6509</v>
          </cell>
          <cell r="I370" t="str">
            <v>E346038</v>
          </cell>
        </row>
        <row r="371">
          <cell r="A371" t="str">
            <v>BRITISH TELECOMMUNICATIONS PLC</v>
          </cell>
          <cell r="B371" t="str">
            <v>WM35286812I001</v>
          </cell>
          <cell r="C371">
            <v>0</v>
          </cell>
          <cell r="D371" t="str">
            <v>PRD-6-03</v>
          </cell>
          <cell r="E371" t="str">
            <v>O160376</v>
          </cell>
          <cell r="F371" t="str">
            <v>CALL CHARGES</v>
          </cell>
          <cell r="G371" t="str">
            <v>30432</v>
          </cell>
          <cell r="H371" t="str">
            <v>6509</v>
          </cell>
          <cell r="I371" t="str">
            <v>E346038</v>
          </cell>
        </row>
        <row r="372">
          <cell r="A372" t="str">
            <v>BRITISH TELECOMMUNICATIONS PLC</v>
          </cell>
          <cell r="B372" t="str">
            <v>WM35286812I001</v>
          </cell>
          <cell r="C372">
            <v>0</v>
          </cell>
          <cell r="D372" t="str">
            <v>PRD-6-03</v>
          </cell>
          <cell r="E372" t="str">
            <v>O160376</v>
          </cell>
          <cell r="F372" t="str">
            <v>CALL CHARGES</v>
          </cell>
          <cell r="G372" t="str">
            <v>30432</v>
          </cell>
          <cell r="H372" t="str">
            <v>6509</v>
          </cell>
          <cell r="I372" t="str">
            <v>E346038</v>
          </cell>
        </row>
        <row r="373">
          <cell r="A373" t="str">
            <v>BRITISH TELECOMMUNICATIONS PLC</v>
          </cell>
          <cell r="B373" t="str">
            <v>WM35286812I001</v>
          </cell>
          <cell r="C373">
            <v>0</v>
          </cell>
          <cell r="D373" t="str">
            <v>PRD-6-03</v>
          </cell>
          <cell r="E373" t="str">
            <v>O160376</v>
          </cell>
          <cell r="F373" t="str">
            <v>CALL CHARGES</v>
          </cell>
          <cell r="G373" t="str">
            <v>30432</v>
          </cell>
          <cell r="H373" t="str">
            <v>6509</v>
          </cell>
          <cell r="I373" t="str">
            <v>E346038</v>
          </cell>
        </row>
        <row r="374">
          <cell r="A374" t="str">
            <v>BRITISH TELECOMMUNICATIONS PLC</v>
          </cell>
          <cell r="B374" t="str">
            <v>WM35275219F002</v>
          </cell>
          <cell r="C374">
            <v>-8.41</v>
          </cell>
          <cell r="D374" t="str">
            <v>PRD-6-03</v>
          </cell>
          <cell r="G374" t="str">
            <v>30432</v>
          </cell>
          <cell r="H374" t="str">
            <v>6509</v>
          </cell>
          <cell r="I374" t="str">
            <v>E346037</v>
          </cell>
        </row>
        <row r="375">
          <cell r="A375" t="str">
            <v>BRITISH TELECOMMUNICATIONS PLC</v>
          </cell>
          <cell r="B375" t="str">
            <v>WM35275219Q001</v>
          </cell>
          <cell r="C375">
            <v>0</v>
          </cell>
          <cell r="D375" t="str">
            <v>PRD-6-03</v>
          </cell>
          <cell r="E375" t="str">
            <v>O160376</v>
          </cell>
          <cell r="F375" t="str">
            <v>CALL CHARGES</v>
          </cell>
          <cell r="G375" t="str">
            <v>30432</v>
          </cell>
          <cell r="H375" t="str">
            <v>6509</v>
          </cell>
          <cell r="I375" t="str">
            <v>E346036</v>
          </cell>
        </row>
        <row r="376">
          <cell r="A376" t="str">
            <v>BRITISH TELECOMMUNICATIONS PLC</v>
          </cell>
          <cell r="B376" t="str">
            <v>WM35275219Q001</v>
          </cell>
          <cell r="C376">
            <v>69.52</v>
          </cell>
          <cell r="D376" t="str">
            <v>PRD-6-03</v>
          </cell>
          <cell r="E376" t="str">
            <v>O160376</v>
          </cell>
          <cell r="F376" t="str">
            <v>CALL CHARGES</v>
          </cell>
          <cell r="G376" t="str">
            <v>30432</v>
          </cell>
          <cell r="H376" t="str">
            <v>6509</v>
          </cell>
          <cell r="I376" t="str">
            <v>E346036</v>
          </cell>
        </row>
        <row r="377">
          <cell r="A377" t="str">
            <v>BRITISH TELECOMMUNICATIONS PLC</v>
          </cell>
          <cell r="B377" t="str">
            <v>WM35226709F003</v>
          </cell>
          <cell r="C377">
            <v>-39.42</v>
          </cell>
          <cell r="D377" t="str">
            <v>PRD-6-03</v>
          </cell>
          <cell r="G377" t="str">
            <v>30432</v>
          </cell>
          <cell r="H377" t="str">
            <v>6509</v>
          </cell>
          <cell r="I377" t="str">
            <v>E335707</v>
          </cell>
        </row>
        <row r="378">
          <cell r="A378" t="str">
            <v>BRITISH TELECOMMUNICATIONS PLC</v>
          </cell>
          <cell r="B378" t="str">
            <v>WM35226709Q002</v>
          </cell>
          <cell r="C378">
            <v>47.97</v>
          </cell>
          <cell r="D378" t="str">
            <v>PRD-6-03</v>
          </cell>
          <cell r="E378" t="str">
            <v>O160376</v>
          </cell>
          <cell r="F378" t="str">
            <v>CALL CHARGES</v>
          </cell>
          <cell r="G378" t="str">
            <v>30432</v>
          </cell>
          <cell r="H378" t="str">
            <v>6509</v>
          </cell>
          <cell r="I378" t="str">
            <v>E345969</v>
          </cell>
        </row>
        <row r="379">
          <cell r="A379" t="str">
            <v>BRITISH TELECOMMUNICATIONS PLC</v>
          </cell>
          <cell r="B379" t="str">
            <v>WM35226709Q002</v>
          </cell>
          <cell r="C379">
            <v>0</v>
          </cell>
          <cell r="D379" t="str">
            <v>PRD-6-03</v>
          </cell>
          <cell r="E379" t="str">
            <v>O160376</v>
          </cell>
          <cell r="F379" t="str">
            <v>CALL CHARGES</v>
          </cell>
          <cell r="G379" t="str">
            <v>30432</v>
          </cell>
          <cell r="H379" t="str">
            <v>6509</v>
          </cell>
          <cell r="I379" t="str">
            <v>E345969</v>
          </cell>
        </row>
        <row r="380">
          <cell r="A380" t="str">
            <v>BRITISH TELECOMMUNICATIONS PLC</v>
          </cell>
          <cell r="B380" t="str">
            <v>WM35226709Q002</v>
          </cell>
          <cell r="C380">
            <v>0</v>
          </cell>
          <cell r="D380" t="str">
            <v>PRD-6-03</v>
          </cell>
          <cell r="E380" t="str">
            <v>O160376</v>
          </cell>
          <cell r="F380" t="str">
            <v>CALL CHARGES</v>
          </cell>
          <cell r="G380" t="str">
            <v>30432</v>
          </cell>
          <cell r="H380" t="str">
            <v>6509</v>
          </cell>
          <cell r="I380" t="str">
            <v>E345969</v>
          </cell>
        </row>
        <row r="381">
          <cell r="A381" t="str">
            <v>BRITISH TELECOMMUNICATIONS PLC</v>
          </cell>
          <cell r="B381" t="str">
            <v>WM35226709Q002</v>
          </cell>
          <cell r="C381">
            <v>0</v>
          </cell>
          <cell r="D381" t="str">
            <v>PRD-6-03</v>
          </cell>
          <cell r="E381" t="str">
            <v>O160376</v>
          </cell>
          <cell r="F381" t="str">
            <v>CALL CHARGES</v>
          </cell>
          <cell r="G381" t="str">
            <v>30432</v>
          </cell>
          <cell r="H381" t="str">
            <v>6509</v>
          </cell>
          <cell r="I381" t="str">
            <v>E345969</v>
          </cell>
        </row>
        <row r="382">
          <cell r="A382" t="str">
            <v>BRITISH TELECOMMUNICATIONS PLC</v>
          </cell>
          <cell r="B382" t="str">
            <v>WM35226709Q002</v>
          </cell>
          <cell r="C382">
            <v>0</v>
          </cell>
          <cell r="D382" t="str">
            <v>PRD-6-03</v>
          </cell>
          <cell r="E382" t="str">
            <v>O160376</v>
          </cell>
          <cell r="F382" t="str">
            <v>CALL CHARGES</v>
          </cell>
          <cell r="G382" t="str">
            <v>30432</v>
          </cell>
          <cell r="H382" t="str">
            <v>6509</v>
          </cell>
          <cell r="I382" t="str">
            <v>E345969</v>
          </cell>
        </row>
        <row r="383">
          <cell r="A383" t="str">
            <v>BRITISH TELECOMMUNICATIONS PLC</v>
          </cell>
          <cell r="B383" t="str">
            <v>WM35226709Q001</v>
          </cell>
          <cell r="C383">
            <v>0</v>
          </cell>
          <cell r="D383" t="str">
            <v>PRD-6-03</v>
          </cell>
          <cell r="E383" t="str">
            <v>O160376</v>
          </cell>
          <cell r="F383" t="str">
            <v>CALL CHARGES</v>
          </cell>
          <cell r="G383" t="str">
            <v>30432</v>
          </cell>
          <cell r="H383" t="str">
            <v>6509</v>
          </cell>
          <cell r="I383" t="str">
            <v>E345968</v>
          </cell>
        </row>
        <row r="384">
          <cell r="A384" t="str">
            <v>BRITISH TELECOMMUNICATIONS PLC</v>
          </cell>
          <cell r="B384" t="str">
            <v>WM35226709Q001</v>
          </cell>
          <cell r="C384">
            <v>0</v>
          </cell>
          <cell r="D384" t="str">
            <v>PRD-6-03</v>
          </cell>
          <cell r="E384" t="str">
            <v>O160376</v>
          </cell>
          <cell r="F384" t="str">
            <v>CALL CHARGES</v>
          </cell>
          <cell r="G384" t="str">
            <v>30432</v>
          </cell>
          <cell r="H384" t="str">
            <v>6509</v>
          </cell>
          <cell r="I384" t="str">
            <v>E345968</v>
          </cell>
        </row>
        <row r="385">
          <cell r="A385" t="str">
            <v>BRITISH TELECOMMUNICATIONS PLC</v>
          </cell>
          <cell r="B385" t="str">
            <v>WM35226709Q001</v>
          </cell>
          <cell r="C385">
            <v>50.07</v>
          </cell>
          <cell r="D385" t="str">
            <v>PRD-6-03</v>
          </cell>
          <cell r="E385" t="str">
            <v>O160376</v>
          </cell>
          <cell r="F385" t="str">
            <v>CALL CHARGES</v>
          </cell>
          <cell r="G385" t="str">
            <v>30432</v>
          </cell>
          <cell r="H385" t="str">
            <v>6509</v>
          </cell>
          <cell r="I385" t="str">
            <v>E345968</v>
          </cell>
        </row>
        <row r="386">
          <cell r="A386" t="str">
            <v>BRITISH TELECOMMUNICATIONS PLC</v>
          </cell>
          <cell r="B386" t="str">
            <v>WM35236389F003</v>
          </cell>
          <cell r="C386">
            <v>-39.42</v>
          </cell>
          <cell r="D386" t="str">
            <v>PRD-6-03</v>
          </cell>
          <cell r="G386" t="str">
            <v>30432</v>
          </cell>
          <cell r="H386" t="str">
            <v>6509</v>
          </cell>
          <cell r="I386" t="str">
            <v>E336442</v>
          </cell>
        </row>
        <row r="387">
          <cell r="A387" t="str">
            <v>BRITISH TELECOMMUNICATIONS PLC</v>
          </cell>
          <cell r="B387" t="str">
            <v>WM35236389Q002</v>
          </cell>
          <cell r="C387">
            <v>0</v>
          </cell>
          <cell r="D387" t="str">
            <v>PRD-6-03</v>
          </cell>
          <cell r="E387" t="str">
            <v>O160376</v>
          </cell>
          <cell r="F387" t="str">
            <v>CALL CHARGES</v>
          </cell>
          <cell r="G387" t="str">
            <v>30432</v>
          </cell>
          <cell r="H387" t="str">
            <v>6509</v>
          </cell>
          <cell r="I387" t="str">
            <v>E345903</v>
          </cell>
        </row>
        <row r="388">
          <cell r="A388" t="str">
            <v>BRITISH TELECOMMUNICATIONS PLC</v>
          </cell>
          <cell r="B388" t="str">
            <v>WM35236389Q002</v>
          </cell>
          <cell r="C388">
            <v>47.97</v>
          </cell>
          <cell r="D388" t="str">
            <v>PRD-6-03</v>
          </cell>
          <cell r="E388" t="str">
            <v>O160376</v>
          </cell>
          <cell r="F388" t="str">
            <v>CALL CHARGES</v>
          </cell>
          <cell r="G388" t="str">
            <v>30432</v>
          </cell>
          <cell r="H388" t="str">
            <v>6509</v>
          </cell>
          <cell r="I388" t="str">
            <v>E345903</v>
          </cell>
        </row>
        <row r="389">
          <cell r="A389" t="str">
            <v>BRITISH TELECOMMUNICATIONS PLC</v>
          </cell>
          <cell r="B389" t="str">
            <v>WM35236389Q002</v>
          </cell>
          <cell r="C389">
            <v>0</v>
          </cell>
          <cell r="D389" t="str">
            <v>PRD-6-03</v>
          </cell>
          <cell r="E389" t="str">
            <v>O160376</v>
          </cell>
          <cell r="F389" t="str">
            <v>CALL CHARGES</v>
          </cell>
          <cell r="G389" t="str">
            <v>30432</v>
          </cell>
          <cell r="H389" t="str">
            <v>6509</v>
          </cell>
          <cell r="I389" t="str">
            <v>E345903</v>
          </cell>
        </row>
        <row r="390">
          <cell r="A390" t="str">
            <v>BRITISH TELECOMMUNICATIONS PLC</v>
          </cell>
          <cell r="B390" t="str">
            <v>WM35236389Q002</v>
          </cell>
          <cell r="C390">
            <v>0</v>
          </cell>
          <cell r="D390" t="str">
            <v>PRD-6-03</v>
          </cell>
          <cell r="E390" t="str">
            <v>O160376</v>
          </cell>
          <cell r="F390" t="str">
            <v>CALL CHARGES</v>
          </cell>
          <cell r="G390" t="str">
            <v>30432</v>
          </cell>
          <cell r="H390" t="str">
            <v>6509</v>
          </cell>
          <cell r="I390" t="str">
            <v>E345903</v>
          </cell>
        </row>
        <row r="391">
          <cell r="A391" t="str">
            <v>BRITISH TELECOMMUNICATIONS PLC</v>
          </cell>
          <cell r="B391" t="str">
            <v>WM35236389Q002</v>
          </cell>
          <cell r="C391">
            <v>0</v>
          </cell>
          <cell r="D391" t="str">
            <v>PRD-6-03</v>
          </cell>
          <cell r="E391" t="str">
            <v>O160376</v>
          </cell>
          <cell r="F391" t="str">
            <v>CALL CHARGES</v>
          </cell>
          <cell r="G391" t="str">
            <v>30432</v>
          </cell>
          <cell r="H391" t="str">
            <v>6509</v>
          </cell>
          <cell r="I391" t="str">
            <v>E345903</v>
          </cell>
        </row>
        <row r="392">
          <cell r="A392" t="str">
            <v>BRITISH TELECOMMUNICATIONS PLC</v>
          </cell>
          <cell r="B392" t="str">
            <v>WM35236389I001</v>
          </cell>
          <cell r="C392">
            <v>0</v>
          </cell>
          <cell r="D392" t="str">
            <v>PRD-6-03</v>
          </cell>
          <cell r="E392" t="str">
            <v>O160376</v>
          </cell>
          <cell r="F392" t="str">
            <v>CALL CHARGES</v>
          </cell>
          <cell r="G392" t="str">
            <v>30432</v>
          </cell>
          <cell r="H392" t="str">
            <v>6509</v>
          </cell>
          <cell r="I392" t="str">
            <v>E345902</v>
          </cell>
        </row>
        <row r="393">
          <cell r="A393" t="str">
            <v>BRITISH TELECOMMUNICATIONS PLC</v>
          </cell>
          <cell r="B393" t="str">
            <v>WM35236389I001</v>
          </cell>
          <cell r="C393">
            <v>0</v>
          </cell>
          <cell r="D393" t="str">
            <v>PRD-6-03</v>
          </cell>
          <cell r="E393" t="str">
            <v>O160376</v>
          </cell>
          <cell r="F393" t="str">
            <v>CALL CHARGES</v>
          </cell>
          <cell r="G393" t="str">
            <v>30432</v>
          </cell>
          <cell r="H393" t="str">
            <v>6509</v>
          </cell>
          <cell r="I393" t="str">
            <v>E345902</v>
          </cell>
        </row>
        <row r="394">
          <cell r="A394" t="str">
            <v>BRITISH TELECOMMUNICATIONS PLC</v>
          </cell>
          <cell r="B394" t="str">
            <v>WM35236389I001</v>
          </cell>
          <cell r="C394">
            <v>0</v>
          </cell>
          <cell r="D394" t="str">
            <v>PRD-6-03</v>
          </cell>
          <cell r="E394" t="str">
            <v>O160376</v>
          </cell>
          <cell r="F394" t="str">
            <v>CALL CHARGES</v>
          </cell>
          <cell r="G394" t="str">
            <v>30432</v>
          </cell>
          <cell r="H394" t="str">
            <v>6509</v>
          </cell>
          <cell r="I394" t="str">
            <v>E345902</v>
          </cell>
        </row>
        <row r="395">
          <cell r="A395" t="str">
            <v>BRITISH TELECOMMUNICATIONS PLC</v>
          </cell>
          <cell r="B395" t="str">
            <v>WM35236389I001</v>
          </cell>
          <cell r="C395">
            <v>0</v>
          </cell>
          <cell r="D395" t="str">
            <v>PRD-6-03</v>
          </cell>
          <cell r="E395" t="str">
            <v>O160376</v>
          </cell>
          <cell r="F395" t="str">
            <v>CALL CHARGES</v>
          </cell>
          <cell r="G395" t="str">
            <v>30432</v>
          </cell>
          <cell r="H395" t="str">
            <v>6509</v>
          </cell>
          <cell r="I395" t="str">
            <v>E345902</v>
          </cell>
        </row>
        <row r="396">
          <cell r="A396" t="str">
            <v>BRITISH TELECOMMUNICATIONS PLC</v>
          </cell>
          <cell r="B396" t="str">
            <v>WM35236389I001</v>
          </cell>
          <cell r="C396">
            <v>0</v>
          </cell>
          <cell r="D396" t="str">
            <v>PRD-6-03</v>
          </cell>
          <cell r="E396" t="str">
            <v>O160376</v>
          </cell>
          <cell r="F396" t="str">
            <v>CALL CHARGES</v>
          </cell>
          <cell r="G396" t="str">
            <v>30432</v>
          </cell>
          <cell r="H396" t="str">
            <v>6509</v>
          </cell>
          <cell r="I396" t="str">
            <v>E345902</v>
          </cell>
        </row>
        <row r="397">
          <cell r="A397" t="str">
            <v>BRITISH TELECOMMUNICATIONS PLC</v>
          </cell>
          <cell r="B397" t="str">
            <v>WM35236389I001</v>
          </cell>
          <cell r="C397">
            <v>0</v>
          </cell>
          <cell r="D397" t="str">
            <v>PRD-6-03</v>
          </cell>
          <cell r="E397" t="str">
            <v>O160376</v>
          </cell>
          <cell r="F397" t="str">
            <v>CALL CHARGES</v>
          </cell>
          <cell r="G397" t="str">
            <v>30432</v>
          </cell>
          <cell r="H397" t="str">
            <v>6509</v>
          </cell>
          <cell r="I397" t="str">
            <v>E345902</v>
          </cell>
        </row>
        <row r="398">
          <cell r="A398" t="str">
            <v>BRITISH TELECOMMUNICATIONS PLC</v>
          </cell>
          <cell r="B398" t="str">
            <v>WM35236389I001</v>
          </cell>
          <cell r="C398">
            <v>0</v>
          </cell>
          <cell r="D398" t="str">
            <v>PRD-6-03</v>
          </cell>
          <cell r="E398" t="str">
            <v>O160376</v>
          </cell>
          <cell r="F398" t="str">
            <v>CALL CHARGES</v>
          </cell>
          <cell r="G398" t="str">
            <v>30432</v>
          </cell>
          <cell r="H398" t="str">
            <v>6509</v>
          </cell>
          <cell r="I398" t="str">
            <v>E345902</v>
          </cell>
        </row>
        <row r="399">
          <cell r="A399" t="str">
            <v>BRITISH TELECOMMUNICATIONS PLC</v>
          </cell>
          <cell r="B399" t="str">
            <v>WM35236389I001</v>
          </cell>
          <cell r="C399">
            <v>0</v>
          </cell>
          <cell r="D399" t="str">
            <v>PRD-6-03</v>
          </cell>
          <cell r="E399" t="str">
            <v>O160376</v>
          </cell>
          <cell r="F399" t="str">
            <v>CALL CHARGES</v>
          </cell>
          <cell r="G399" t="str">
            <v>30432</v>
          </cell>
          <cell r="H399" t="str">
            <v>6509</v>
          </cell>
          <cell r="I399" t="str">
            <v>E345902</v>
          </cell>
        </row>
        <row r="400">
          <cell r="A400" t="str">
            <v>BRITISH TELECOMMUNICATIONS PLC</v>
          </cell>
          <cell r="B400" t="str">
            <v>WM35236389I001</v>
          </cell>
          <cell r="C400">
            <v>0</v>
          </cell>
          <cell r="D400" t="str">
            <v>PRD-6-03</v>
          </cell>
          <cell r="E400" t="str">
            <v>O160376</v>
          </cell>
          <cell r="F400" t="str">
            <v>CALL CHARGES</v>
          </cell>
          <cell r="G400" t="str">
            <v>30432</v>
          </cell>
          <cell r="H400" t="str">
            <v>6509</v>
          </cell>
          <cell r="I400" t="str">
            <v>E345902</v>
          </cell>
        </row>
        <row r="401">
          <cell r="A401" t="str">
            <v>BRITISH TELECOMMUNICATIONS PLC</v>
          </cell>
          <cell r="B401" t="str">
            <v>WM35236389I001</v>
          </cell>
          <cell r="C401">
            <v>0</v>
          </cell>
          <cell r="D401" t="str">
            <v>PRD-6-03</v>
          </cell>
          <cell r="E401" t="str">
            <v>O160376</v>
          </cell>
          <cell r="F401" t="str">
            <v>CALL CHARGES</v>
          </cell>
          <cell r="G401" t="str">
            <v>30432</v>
          </cell>
          <cell r="H401" t="str">
            <v>6509</v>
          </cell>
          <cell r="I401" t="str">
            <v>E345902</v>
          </cell>
        </row>
        <row r="402">
          <cell r="A402" t="str">
            <v>BRITISH TELECOMMUNICATIONS PLC</v>
          </cell>
          <cell r="B402" t="str">
            <v>WM35236389I001</v>
          </cell>
          <cell r="C402">
            <v>0</v>
          </cell>
          <cell r="D402" t="str">
            <v>PRD-6-03</v>
          </cell>
          <cell r="E402" t="str">
            <v>O160376</v>
          </cell>
          <cell r="F402" t="str">
            <v>CALL CHARGES</v>
          </cell>
          <cell r="G402" t="str">
            <v>30432</v>
          </cell>
          <cell r="H402" t="str">
            <v>6509</v>
          </cell>
          <cell r="I402" t="str">
            <v>E345902</v>
          </cell>
        </row>
        <row r="403">
          <cell r="A403" t="str">
            <v>BRITISH TELECOMMUNICATIONS PLC</v>
          </cell>
          <cell r="B403" t="str">
            <v>WM35236389I001</v>
          </cell>
          <cell r="C403">
            <v>0</v>
          </cell>
          <cell r="D403" t="str">
            <v>PRD-6-03</v>
          </cell>
          <cell r="E403" t="str">
            <v>O160376</v>
          </cell>
          <cell r="F403" t="str">
            <v>CALL CHARGES</v>
          </cell>
          <cell r="G403" t="str">
            <v>30432</v>
          </cell>
          <cell r="H403" t="str">
            <v>6509</v>
          </cell>
          <cell r="I403" t="str">
            <v>E345902</v>
          </cell>
        </row>
        <row r="404">
          <cell r="A404" t="str">
            <v>BRITISH TELECOMMUNICATIONS PLC</v>
          </cell>
          <cell r="B404" t="str">
            <v>WM35236389I001</v>
          </cell>
          <cell r="C404">
            <v>0</v>
          </cell>
          <cell r="D404" t="str">
            <v>PRD-6-03</v>
          </cell>
          <cell r="E404" t="str">
            <v>O160376</v>
          </cell>
          <cell r="F404" t="str">
            <v>CALL CHARGES</v>
          </cell>
          <cell r="G404" t="str">
            <v>30432</v>
          </cell>
          <cell r="H404" t="str">
            <v>6509</v>
          </cell>
          <cell r="I404" t="str">
            <v>E345902</v>
          </cell>
        </row>
        <row r="405">
          <cell r="A405" t="str">
            <v>BRITISH TELECOMMUNICATIONS PLC</v>
          </cell>
          <cell r="B405" t="str">
            <v>WM35236389I001</v>
          </cell>
          <cell r="C405">
            <v>0</v>
          </cell>
          <cell r="D405" t="str">
            <v>PRD-6-03</v>
          </cell>
          <cell r="E405" t="str">
            <v>O160376</v>
          </cell>
          <cell r="F405" t="str">
            <v>CALL CHARGES</v>
          </cell>
          <cell r="G405" t="str">
            <v>30432</v>
          </cell>
          <cell r="H405" t="str">
            <v>6509</v>
          </cell>
          <cell r="I405" t="str">
            <v>E345902</v>
          </cell>
        </row>
        <row r="406">
          <cell r="A406" t="str">
            <v>BRITISH TELECOMMUNICATIONS PLC</v>
          </cell>
          <cell r="B406" t="str">
            <v>WM35236389I001</v>
          </cell>
          <cell r="C406">
            <v>0</v>
          </cell>
          <cell r="D406" t="str">
            <v>PRD-6-03</v>
          </cell>
          <cell r="E406" t="str">
            <v>O160376</v>
          </cell>
          <cell r="F406" t="str">
            <v>CALL CHARGES</v>
          </cell>
          <cell r="G406" t="str">
            <v>30432</v>
          </cell>
          <cell r="H406" t="str">
            <v>6509</v>
          </cell>
          <cell r="I406" t="str">
            <v>E345902</v>
          </cell>
        </row>
        <row r="407">
          <cell r="A407" t="str">
            <v>BRITISH TELECOMMUNICATIONS PLC</v>
          </cell>
          <cell r="B407" t="str">
            <v>WM35236389I001</v>
          </cell>
          <cell r="C407">
            <v>43.63</v>
          </cell>
          <cell r="D407" t="str">
            <v>PRD-6-03</v>
          </cell>
          <cell r="E407" t="str">
            <v>O160376</v>
          </cell>
          <cell r="F407" t="str">
            <v>CALL CHARGES</v>
          </cell>
          <cell r="G407" t="str">
            <v>30432</v>
          </cell>
          <cell r="H407" t="str">
            <v>6509</v>
          </cell>
          <cell r="I407" t="str">
            <v>E345902</v>
          </cell>
        </row>
        <row r="408">
          <cell r="A408" t="str">
            <v>BRITISH TELECOMMUNICATIONS PLC</v>
          </cell>
          <cell r="B408" t="str">
            <v>WM35240999F003</v>
          </cell>
          <cell r="C408">
            <v>-39.42</v>
          </cell>
          <cell r="D408" t="str">
            <v>PRD-6-03</v>
          </cell>
          <cell r="G408" t="str">
            <v>30432</v>
          </cell>
          <cell r="H408" t="str">
            <v>6509</v>
          </cell>
          <cell r="I408" t="str">
            <v>E335709</v>
          </cell>
        </row>
        <row r="409">
          <cell r="A409" t="str">
            <v>BRITISH TELECOMMUNICATIONS PLC</v>
          </cell>
          <cell r="B409" t="str">
            <v>WM35240999Q002</v>
          </cell>
          <cell r="C409">
            <v>0</v>
          </cell>
          <cell r="D409" t="str">
            <v>PRD-6-03</v>
          </cell>
          <cell r="E409" t="str">
            <v>O160376</v>
          </cell>
          <cell r="F409" t="str">
            <v>CALL CHARGES</v>
          </cell>
          <cell r="G409" t="str">
            <v>30432</v>
          </cell>
          <cell r="H409" t="str">
            <v>6509</v>
          </cell>
          <cell r="I409" t="str">
            <v>E345901</v>
          </cell>
        </row>
        <row r="410">
          <cell r="A410" t="str">
            <v>BRITISH TELECOMMUNICATIONS PLC</v>
          </cell>
          <cell r="B410" t="str">
            <v>WM35240999Q002</v>
          </cell>
          <cell r="C410">
            <v>0</v>
          </cell>
          <cell r="D410" t="str">
            <v>PRD-6-03</v>
          </cell>
          <cell r="E410" t="str">
            <v>O160376</v>
          </cell>
          <cell r="F410" t="str">
            <v>CALL CHARGES</v>
          </cell>
          <cell r="G410" t="str">
            <v>30432</v>
          </cell>
          <cell r="H410" t="str">
            <v>6509</v>
          </cell>
          <cell r="I410" t="str">
            <v>E345901</v>
          </cell>
        </row>
        <row r="411">
          <cell r="A411" t="str">
            <v>BRITISH TELECOMMUNICATIONS PLC</v>
          </cell>
          <cell r="B411" t="str">
            <v>WM35240999Q002</v>
          </cell>
          <cell r="C411">
            <v>0</v>
          </cell>
          <cell r="D411" t="str">
            <v>PRD-6-03</v>
          </cell>
          <cell r="E411" t="str">
            <v>O160376</v>
          </cell>
          <cell r="F411" t="str">
            <v>CALL CHARGES</v>
          </cell>
          <cell r="G411" t="str">
            <v>30432</v>
          </cell>
          <cell r="H411" t="str">
            <v>6509</v>
          </cell>
          <cell r="I411" t="str">
            <v>E345901</v>
          </cell>
        </row>
        <row r="412">
          <cell r="A412" t="str">
            <v>BRITISH TELECOMMUNICATIONS PLC</v>
          </cell>
          <cell r="B412" t="str">
            <v>WM35240999Q002</v>
          </cell>
          <cell r="C412">
            <v>0</v>
          </cell>
          <cell r="D412" t="str">
            <v>PRD-6-03</v>
          </cell>
          <cell r="E412" t="str">
            <v>O160376</v>
          </cell>
          <cell r="F412" t="str">
            <v>CALL CHARGES</v>
          </cell>
          <cell r="G412" t="str">
            <v>30432</v>
          </cell>
          <cell r="H412" t="str">
            <v>6509</v>
          </cell>
          <cell r="I412" t="str">
            <v>E345901</v>
          </cell>
        </row>
        <row r="413">
          <cell r="A413" t="str">
            <v>BRITISH TELECOMMUNICATIONS PLC</v>
          </cell>
          <cell r="B413" t="str">
            <v>WM35240999Q002</v>
          </cell>
          <cell r="C413">
            <v>0</v>
          </cell>
          <cell r="D413" t="str">
            <v>PRD-6-03</v>
          </cell>
          <cell r="E413" t="str">
            <v>O160376</v>
          </cell>
          <cell r="F413" t="str">
            <v>CALL CHARGES</v>
          </cell>
          <cell r="G413" t="str">
            <v>30432</v>
          </cell>
          <cell r="H413" t="str">
            <v>6509</v>
          </cell>
          <cell r="I413" t="str">
            <v>E345901</v>
          </cell>
        </row>
        <row r="414">
          <cell r="A414" t="str">
            <v>BRITISH TELECOMMUNICATIONS PLC</v>
          </cell>
          <cell r="B414" t="str">
            <v>WM35240999Q002</v>
          </cell>
          <cell r="C414">
            <v>0</v>
          </cell>
          <cell r="D414" t="str">
            <v>PRD-6-03</v>
          </cell>
          <cell r="E414" t="str">
            <v>O160376</v>
          </cell>
          <cell r="F414" t="str">
            <v>CALL CHARGES</v>
          </cell>
          <cell r="G414" t="str">
            <v>30432</v>
          </cell>
          <cell r="H414" t="str">
            <v>6509</v>
          </cell>
          <cell r="I414" t="str">
            <v>E345901</v>
          </cell>
        </row>
        <row r="415">
          <cell r="A415" t="str">
            <v>BRITISH TELECOMMUNICATIONS PLC</v>
          </cell>
          <cell r="B415" t="str">
            <v>WM35240999Q002</v>
          </cell>
          <cell r="C415">
            <v>0</v>
          </cell>
          <cell r="D415" t="str">
            <v>PRD-6-03</v>
          </cell>
          <cell r="E415" t="str">
            <v>O160376</v>
          </cell>
          <cell r="F415" t="str">
            <v>CALL CHARGES</v>
          </cell>
          <cell r="G415" t="str">
            <v>30432</v>
          </cell>
          <cell r="H415" t="str">
            <v>6509</v>
          </cell>
          <cell r="I415" t="str">
            <v>E345901</v>
          </cell>
        </row>
        <row r="416">
          <cell r="A416" t="str">
            <v>BRITISH TELECOMMUNICATIONS PLC</v>
          </cell>
          <cell r="B416" t="str">
            <v>WM35240999Q002</v>
          </cell>
          <cell r="C416">
            <v>0</v>
          </cell>
          <cell r="D416" t="str">
            <v>PRD-6-03</v>
          </cell>
          <cell r="E416" t="str">
            <v>O160376</v>
          </cell>
          <cell r="F416" t="str">
            <v>CALL CHARGES</v>
          </cell>
          <cell r="G416" t="str">
            <v>30432</v>
          </cell>
          <cell r="H416" t="str">
            <v>6509</v>
          </cell>
          <cell r="I416" t="str">
            <v>E345901</v>
          </cell>
        </row>
        <row r="417">
          <cell r="A417" t="str">
            <v>BRITISH TELECOMMUNICATIONS PLC</v>
          </cell>
          <cell r="B417" t="str">
            <v>WM35240999Q002</v>
          </cell>
          <cell r="C417">
            <v>63.74</v>
          </cell>
          <cell r="D417" t="str">
            <v>PRD-6-03</v>
          </cell>
          <cell r="E417" t="str">
            <v>O160376</v>
          </cell>
          <cell r="F417" t="str">
            <v>CALL CHARGES</v>
          </cell>
          <cell r="G417" t="str">
            <v>30432</v>
          </cell>
          <cell r="H417" t="str">
            <v>6509</v>
          </cell>
          <cell r="I417" t="str">
            <v>E345901</v>
          </cell>
        </row>
        <row r="418">
          <cell r="A418" t="str">
            <v>BRITISH TELECOMMUNICATIONS PLC</v>
          </cell>
          <cell r="B418" t="str">
            <v>WM35240999Q002</v>
          </cell>
          <cell r="C418">
            <v>0</v>
          </cell>
          <cell r="D418" t="str">
            <v>PRD-6-03</v>
          </cell>
          <cell r="E418" t="str">
            <v>O160376</v>
          </cell>
          <cell r="F418" t="str">
            <v>CALL CHARGES</v>
          </cell>
          <cell r="G418" t="str">
            <v>30432</v>
          </cell>
          <cell r="H418" t="str">
            <v>6509</v>
          </cell>
          <cell r="I418" t="str">
            <v>E345901</v>
          </cell>
        </row>
        <row r="419">
          <cell r="A419" t="str">
            <v>BRITISH TELECOMMUNICATIONS PLC</v>
          </cell>
          <cell r="B419" t="str">
            <v>WM35240999Q002</v>
          </cell>
          <cell r="C419">
            <v>0</v>
          </cell>
          <cell r="D419" t="str">
            <v>PRD-6-03</v>
          </cell>
          <cell r="E419" t="str">
            <v>O160376</v>
          </cell>
          <cell r="F419" t="str">
            <v>CALL CHARGES</v>
          </cell>
          <cell r="G419" t="str">
            <v>30432</v>
          </cell>
          <cell r="H419" t="str">
            <v>6509</v>
          </cell>
          <cell r="I419" t="str">
            <v>E345901</v>
          </cell>
        </row>
        <row r="420">
          <cell r="A420" t="str">
            <v>BRITISH TELECOMMUNICATIONS PLC</v>
          </cell>
          <cell r="B420" t="str">
            <v>WM35240999Q002</v>
          </cell>
          <cell r="C420">
            <v>0</v>
          </cell>
          <cell r="D420" t="str">
            <v>PRD-6-03</v>
          </cell>
          <cell r="E420" t="str">
            <v>O160376</v>
          </cell>
          <cell r="F420" t="str">
            <v>CALL CHARGES</v>
          </cell>
          <cell r="G420" t="str">
            <v>30432</v>
          </cell>
          <cell r="H420" t="str">
            <v>6509</v>
          </cell>
          <cell r="I420" t="str">
            <v>E345901</v>
          </cell>
        </row>
        <row r="421">
          <cell r="A421" t="str">
            <v>BRITISH TELECOMMUNICATIONS PLC</v>
          </cell>
          <cell r="B421" t="str">
            <v>WM35240999Q002</v>
          </cell>
          <cell r="C421">
            <v>0</v>
          </cell>
          <cell r="D421" t="str">
            <v>PRD-6-03</v>
          </cell>
          <cell r="E421" t="str">
            <v>O160376</v>
          </cell>
          <cell r="F421" t="str">
            <v>CALL CHARGES</v>
          </cell>
          <cell r="G421" t="str">
            <v>30432</v>
          </cell>
          <cell r="H421" t="str">
            <v>6509</v>
          </cell>
          <cell r="I421" t="str">
            <v>E345901</v>
          </cell>
        </row>
        <row r="422">
          <cell r="A422" t="str">
            <v>BRITISH TELECOMMUNICATIONS PLC</v>
          </cell>
          <cell r="B422" t="str">
            <v>WM35240999Q002</v>
          </cell>
          <cell r="C422">
            <v>0</v>
          </cell>
          <cell r="D422" t="str">
            <v>PRD-6-03</v>
          </cell>
          <cell r="E422" t="str">
            <v>O160376</v>
          </cell>
          <cell r="F422" t="str">
            <v>CALL CHARGES</v>
          </cell>
          <cell r="G422" t="str">
            <v>30432</v>
          </cell>
          <cell r="H422" t="str">
            <v>6509</v>
          </cell>
          <cell r="I422" t="str">
            <v>E345901</v>
          </cell>
        </row>
        <row r="423">
          <cell r="A423" t="str">
            <v>BRITISH TELECOMMUNICATIONS PLC</v>
          </cell>
          <cell r="B423" t="str">
            <v>WM35240999Q002</v>
          </cell>
          <cell r="C423">
            <v>0</v>
          </cell>
          <cell r="D423" t="str">
            <v>PRD-6-03</v>
          </cell>
          <cell r="E423" t="str">
            <v>O160376</v>
          </cell>
          <cell r="F423" t="str">
            <v>CALL CHARGES</v>
          </cell>
          <cell r="G423" t="str">
            <v>30432</v>
          </cell>
          <cell r="H423" t="str">
            <v>6509</v>
          </cell>
          <cell r="I423" t="str">
            <v>E345901</v>
          </cell>
        </row>
        <row r="424">
          <cell r="A424" t="str">
            <v>BRITISH TELECOMMUNICATIONS PLC</v>
          </cell>
          <cell r="B424" t="str">
            <v>WM35240999Q002</v>
          </cell>
          <cell r="C424">
            <v>0</v>
          </cell>
          <cell r="D424" t="str">
            <v>PRD-6-03</v>
          </cell>
          <cell r="E424" t="str">
            <v>O160376</v>
          </cell>
          <cell r="F424" t="str">
            <v>CALL CHARGES</v>
          </cell>
          <cell r="G424" t="str">
            <v>30432</v>
          </cell>
          <cell r="H424" t="str">
            <v>6509</v>
          </cell>
          <cell r="I424" t="str">
            <v>E345901</v>
          </cell>
        </row>
        <row r="425">
          <cell r="A425" t="str">
            <v>BRITISH TELECOMMUNICATIONS PLC</v>
          </cell>
          <cell r="B425" t="str">
            <v>WM35240999Q002</v>
          </cell>
          <cell r="C425">
            <v>0</v>
          </cell>
          <cell r="D425" t="str">
            <v>PRD-6-03</v>
          </cell>
          <cell r="E425" t="str">
            <v>O160376</v>
          </cell>
          <cell r="F425" t="str">
            <v>CALL CHARGES</v>
          </cell>
          <cell r="G425" t="str">
            <v>30432</v>
          </cell>
          <cell r="H425" t="str">
            <v>6509</v>
          </cell>
          <cell r="I425" t="str">
            <v>E345901</v>
          </cell>
        </row>
        <row r="426">
          <cell r="A426" t="str">
            <v>BRITISH TELECOMMUNICATIONS PLC</v>
          </cell>
          <cell r="B426" t="str">
            <v>WM35240999I001</v>
          </cell>
          <cell r="C426">
            <v>0</v>
          </cell>
          <cell r="D426" t="str">
            <v>PRD-6-03</v>
          </cell>
          <cell r="E426" t="str">
            <v>O160376</v>
          </cell>
          <cell r="F426" t="str">
            <v>CALL CHARGES</v>
          </cell>
          <cell r="G426" t="str">
            <v>30432</v>
          </cell>
          <cell r="H426" t="str">
            <v>6509</v>
          </cell>
          <cell r="I426" t="str">
            <v>E345900</v>
          </cell>
        </row>
        <row r="427">
          <cell r="A427" t="str">
            <v>BRITISH TELECOMMUNICATIONS PLC</v>
          </cell>
          <cell r="B427" t="str">
            <v>WM35240999I001</v>
          </cell>
          <cell r="C427">
            <v>24.7</v>
          </cell>
          <cell r="D427" t="str">
            <v>PRD-6-03</v>
          </cell>
          <cell r="E427" t="str">
            <v>O160376</v>
          </cell>
          <cell r="F427" t="str">
            <v>CALL CHARGES</v>
          </cell>
          <cell r="G427" t="str">
            <v>30432</v>
          </cell>
          <cell r="H427" t="str">
            <v>6509</v>
          </cell>
          <cell r="I427" t="str">
            <v>E345900</v>
          </cell>
        </row>
        <row r="428">
          <cell r="A428" t="str">
            <v>BRITISH TELECOMMUNICATIONS PLC</v>
          </cell>
          <cell r="B428" t="str">
            <v>WM35240999I001</v>
          </cell>
          <cell r="C428">
            <v>0</v>
          </cell>
          <cell r="D428" t="str">
            <v>PRD-6-03</v>
          </cell>
          <cell r="E428" t="str">
            <v>O160376</v>
          </cell>
          <cell r="F428" t="str">
            <v>CALL CHARGES</v>
          </cell>
          <cell r="G428" t="str">
            <v>30432</v>
          </cell>
          <cell r="H428" t="str">
            <v>6509</v>
          </cell>
          <cell r="I428" t="str">
            <v>E345900</v>
          </cell>
        </row>
        <row r="429">
          <cell r="A429" t="str">
            <v>BRITISH TELECOMMUNICATIONS PLC</v>
          </cell>
          <cell r="B429" t="str">
            <v>WM35240999I001</v>
          </cell>
          <cell r="C429">
            <v>0</v>
          </cell>
          <cell r="D429" t="str">
            <v>PRD-6-03</v>
          </cell>
          <cell r="E429" t="str">
            <v>O160376</v>
          </cell>
          <cell r="F429" t="str">
            <v>CALL CHARGES</v>
          </cell>
          <cell r="G429" t="str">
            <v>30432</v>
          </cell>
          <cell r="H429" t="str">
            <v>6509</v>
          </cell>
          <cell r="I429" t="str">
            <v>E345900</v>
          </cell>
        </row>
        <row r="430">
          <cell r="A430" t="str">
            <v>BRITISH TELECOMMUNICATIONS PLC</v>
          </cell>
          <cell r="B430" t="str">
            <v>WM35240999I001</v>
          </cell>
          <cell r="C430">
            <v>0</v>
          </cell>
          <cell r="D430" t="str">
            <v>PRD-6-03</v>
          </cell>
          <cell r="E430" t="str">
            <v>O160376</v>
          </cell>
          <cell r="F430" t="str">
            <v>CALL CHARGES</v>
          </cell>
          <cell r="G430" t="str">
            <v>30432</v>
          </cell>
          <cell r="H430" t="str">
            <v>6509</v>
          </cell>
          <cell r="I430" t="str">
            <v>E345900</v>
          </cell>
        </row>
        <row r="431">
          <cell r="A431" t="str">
            <v>BRITISH TELECOMMUNICATIONS PLC</v>
          </cell>
          <cell r="B431" t="str">
            <v>WM35240999I001</v>
          </cell>
          <cell r="C431">
            <v>0</v>
          </cell>
          <cell r="D431" t="str">
            <v>PRD-6-03</v>
          </cell>
          <cell r="E431" t="str">
            <v>O160376</v>
          </cell>
          <cell r="F431" t="str">
            <v>CALL CHARGES</v>
          </cell>
          <cell r="G431" t="str">
            <v>30432</v>
          </cell>
          <cell r="H431" t="str">
            <v>6509</v>
          </cell>
          <cell r="I431" t="str">
            <v>E345900</v>
          </cell>
        </row>
        <row r="432">
          <cell r="A432" t="str">
            <v>BRITISH TELECOMMUNICATIONS PLC</v>
          </cell>
          <cell r="B432" t="str">
            <v>WM35240999I001</v>
          </cell>
          <cell r="C432">
            <v>0</v>
          </cell>
          <cell r="D432" t="str">
            <v>PRD-6-03</v>
          </cell>
          <cell r="E432" t="str">
            <v>O160376</v>
          </cell>
          <cell r="F432" t="str">
            <v>CALL CHARGES</v>
          </cell>
          <cell r="G432" t="str">
            <v>30432</v>
          </cell>
          <cell r="H432" t="str">
            <v>6509</v>
          </cell>
          <cell r="I432" t="str">
            <v>E345900</v>
          </cell>
        </row>
        <row r="433">
          <cell r="A433" t="str">
            <v>BRITISH TELECOMMUNICATIONS PLC</v>
          </cell>
          <cell r="B433" t="str">
            <v>WM35240999I001</v>
          </cell>
          <cell r="C433">
            <v>0</v>
          </cell>
          <cell r="D433" t="str">
            <v>PRD-6-03</v>
          </cell>
          <cell r="E433" t="str">
            <v>O160376</v>
          </cell>
          <cell r="F433" t="str">
            <v>CALL CHARGES</v>
          </cell>
          <cell r="G433" t="str">
            <v>30432</v>
          </cell>
          <cell r="H433" t="str">
            <v>6509</v>
          </cell>
          <cell r="I433" t="str">
            <v>E345900</v>
          </cell>
        </row>
        <row r="434">
          <cell r="A434" t="str">
            <v>BRITISH TELECOMMUNICATIONS PLC</v>
          </cell>
          <cell r="B434" t="str">
            <v>WM35240999I001</v>
          </cell>
          <cell r="C434">
            <v>0</v>
          </cell>
          <cell r="D434" t="str">
            <v>PRD-6-03</v>
          </cell>
          <cell r="E434" t="str">
            <v>O160376</v>
          </cell>
          <cell r="F434" t="str">
            <v>CALL CHARGES</v>
          </cell>
          <cell r="G434" t="str">
            <v>30432</v>
          </cell>
          <cell r="H434" t="str">
            <v>6509</v>
          </cell>
          <cell r="I434" t="str">
            <v>E345900</v>
          </cell>
        </row>
        <row r="435">
          <cell r="A435" t="str">
            <v>BRITISH TELECOMMUNICATIONS PLC</v>
          </cell>
          <cell r="B435" t="str">
            <v>WM35240999I001</v>
          </cell>
          <cell r="C435">
            <v>0</v>
          </cell>
          <cell r="D435" t="str">
            <v>PRD-6-03</v>
          </cell>
          <cell r="E435" t="str">
            <v>O160376</v>
          </cell>
          <cell r="F435" t="str">
            <v>CALL CHARGES</v>
          </cell>
          <cell r="G435" t="str">
            <v>30432</v>
          </cell>
          <cell r="H435" t="str">
            <v>6509</v>
          </cell>
          <cell r="I435" t="str">
            <v>E345900</v>
          </cell>
        </row>
        <row r="436">
          <cell r="A436" t="str">
            <v>BRITISH TELECOMMUNICATIONS PLC</v>
          </cell>
          <cell r="B436" t="str">
            <v>WM35240999I001</v>
          </cell>
          <cell r="C436">
            <v>0</v>
          </cell>
          <cell r="D436" t="str">
            <v>PRD-6-03</v>
          </cell>
          <cell r="E436" t="str">
            <v>O160376</v>
          </cell>
          <cell r="F436" t="str">
            <v>CALL CHARGES</v>
          </cell>
          <cell r="G436" t="str">
            <v>30432</v>
          </cell>
          <cell r="H436" t="str">
            <v>6509</v>
          </cell>
          <cell r="I436" t="str">
            <v>E345900</v>
          </cell>
        </row>
        <row r="437">
          <cell r="A437" t="str">
            <v>BRITISH TELECOMMUNICATIONS PLC</v>
          </cell>
          <cell r="B437" t="str">
            <v>WM35240999I001</v>
          </cell>
          <cell r="C437">
            <v>0</v>
          </cell>
          <cell r="D437" t="str">
            <v>PRD-6-03</v>
          </cell>
          <cell r="E437" t="str">
            <v>O160376</v>
          </cell>
          <cell r="F437" t="str">
            <v>CALL CHARGES</v>
          </cell>
          <cell r="G437" t="str">
            <v>30432</v>
          </cell>
          <cell r="H437" t="str">
            <v>6509</v>
          </cell>
          <cell r="I437" t="str">
            <v>E345900</v>
          </cell>
        </row>
        <row r="438">
          <cell r="A438" t="str">
            <v>BRITISH TELECOMMUNICATIONS PLC</v>
          </cell>
          <cell r="B438" t="str">
            <v>WM35240999I001</v>
          </cell>
          <cell r="C438">
            <v>0</v>
          </cell>
          <cell r="D438" t="str">
            <v>PRD-6-03</v>
          </cell>
          <cell r="E438" t="str">
            <v>O160376</v>
          </cell>
          <cell r="F438" t="str">
            <v>CALL CHARGES</v>
          </cell>
          <cell r="G438" t="str">
            <v>30432</v>
          </cell>
          <cell r="H438" t="str">
            <v>6509</v>
          </cell>
          <cell r="I438" t="str">
            <v>E345900</v>
          </cell>
        </row>
        <row r="439">
          <cell r="A439" t="str">
            <v>BRITISH TELECOMMUNICATIONS PLC</v>
          </cell>
          <cell r="B439" t="str">
            <v>WM35240999I001</v>
          </cell>
          <cell r="C439">
            <v>0</v>
          </cell>
          <cell r="D439" t="str">
            <v>PRD-6-03</v>
          </cell>
          <cell r="E439" t="str">
            <v>O160376</v>
          </cell>
          <cell r="F439" t="str">
            <v>CALL CHARGES</v>
          </cell>
          <cell r="G439" t="str">
            <v>30432</v>
          </cell>
          <cell r="H439" t="str">
            <v>6509</v>
          </cell>
          <cell r="I439" t="str">
            <v>E345900</v>
          </cell>
        </row>
        <row r="440">
          <cell r="A440" t="str">
            <v>BRITISH TELECOMMUNICATIONS PLC</v>
          </cell>
          <cell r="B440" t="str">
            <v>WM35240999I001</v>
          </cell>
          <cell r="C440">
            <v>0</v>
          </cell>
          <cell r="D440" t="str">
            <v>PRD-6-03</v>
          </cell>
          <cell r="E440" t="str">
            <v>O160376</v>
          </cell>
          <cell r="F440" t="str">
            <v>CALL CHARGES</v>
          </cell>
          <cell r="G440" t="str">
            <v>30432</v>
          </cell>
          <cell r="H440" t="str">
            <v>6509</v>
          </cell>
          <cell r="I440" t="str">
            <v>E345900</v>
          </cell>
        </row>
        <row r="441">
          <cell r="A441" t="str">
            <v>BRITISH TELECOMMUNICATIONS PLC</v>
          </cell>
          <cell r="B441" t="str">
            <v>WM35240999I001</v>
          </cell>
          <cell r="C441">
            <v>0</v>
          </cell>
          <cell r="D441" t="str">
            <v>PRD-6-03</v>
          </cell>
          <cell r="E441" t="str">
            <v>O160376</v>
          </cell>
          <cell r="F441" t="str">
            <v>CALL CHARGES</v>
          </cell>
          <cell r="G441" t="str">
            <v>30432</v>
          </cell>
          <cell r="H441" t="str">
            <v>6509</v>
          </cell>
          <cell r="I441" t="str">
            <v>E345900</v>
          </cell>
        </row>
        <row r="442">
          <cell r="A442" t="str">
            <v>BRITISH TELECOMMUNICATIONS PLC</v>
          </cell>
          <cell r="B442" t="str">
            <v>WM35240999I001</v>
          </cell>
          <cell r="C442">
            <v>0</v>
          </cell>
          <cell r="D442" t="str">
            <v>PRD-6-03</v>
          </cell>
          <cell r="E442" t="str">
            <v>O160376</v>
          </cell>
          <cell r="F442" t="str">
            <v>CALL CHARGES</v>
          </cell>
          <cell r="G442" t="str">
            <v>30432</v>
          </cell>
          <cell r="H442" t="str">
            <v>6509</v>
          </cell>
          <cell r="I442" t="str">
            <v>E345900</v>
          </cell>
        </row>
        <row r="443">
          <cell r="A443" t="str">
            <v>BRITISH TELECOMMUNICATIONS PLC</v>
          </cell>
          <cell r="B443" t="str">
            <v>WM35240999I001</v>
          </cell>
          <cell r="C443">
            <v>0</v>
          </cell>
          <cell r="D443" t="str">
            <v>PRD-6-03</v>
          </cell>
          <cell r="E443" t="str">
            <v>O160376</v>
          </cell>
          <cell r="F443" t="str">
            <v>CALL CHARGES</v>
          </cell>
          <cell r="G443" t="str">
            <v>30432</v>
          </cell>
          <cell r="H443" t="str">
            <v>6509</v>
          </cell>
          <cell r="I443" t="str">
            <v>E345900</v>
          </cell>
        </row>
        <row r="444">
          <cell r="A444" t="str">
            <v>BRITISH TELECOMMUNICATIONS PLC</v>
          </cell>
          <cell r="B444" t="str">
            <v>WM35340647Q002</v>
          </cell>
          <cell r="C444">
            <v>47.97</v>
          </cell>
          <cell r="D444" t="str">
            <v>PRD-6-03</v>
          </cell>
          <cell r="E444" t="str">
            <v>O159555</v>
          </cell>
          <cell r="F444" t="str">
            <v>CALL CHARGES</v>
          </cell>
          <cell r="G444" t="str">
            <v>30432</v>
          </cell>
          <cell r="H444" t="str">
            <v>6509</v>
          </cell>
          <cell r="I444" t="str">
            <v>E342567</v>
          </cell>
        </row>
        <row r="445">
          <cell r="A445" t="str">
            <v>BRITISH TELECOMMUNICATIONS PLC</v>
          </cell>
          <cell r="B445" t="str">
            <v>WM35340647I001</v>
          </cell>
          <cell r="C445">
            <v>11.03</v>
          </cell>
          <cell r="D445" t="str">
            <v>PRD-6-03</v>
          </cell>
          <cell r="E445" t="str">
            <v>O159555</v>
          </cell>
          <cell r="F445" t="str">
            <v>CALL CHARGES</v>
          </cell>
          <cell r="G445" t="str">
            <v>30432</v>
          </cell>
          <cell r="H445" t="str">
            <v>6509</v>
          </cell>
          <cell r="I445" t="str">
            <v>E341108</v>
          </cell>
        </row>
        <row r="446">
          <cell r="A446" t="str">
            <v>BRITISH TELECOMMUNICATIONS PLC</v>
          </cell>
          <cell r="B446" t="str">
            <v>WM35340647I001</v>
          </cell>
          <cell r="C446">
            <v>-11.03</v>
          </cell>
          <cell r="D446" t="str">
            <v>PRD-6-03</v>
          </cell>
          <cell r="E446" t="str">
            <v>O159555</v>
          </cell>
          <cell r="F446" t="str">
            <v>CALL CHARGES</v>
          </cell>
          <cell r="G446" t="str">
            <v>30432</v>
          </cell>
          <cell r="H446" t="str">
            <v>6509</v>
          </cell>
          <cell r="I446" t="str">
            <v>E341108</v>
          </cell>
        </row>
        <row r="447">
          <cell r="A447" t="str">
            <v>BRITISH TELECOMMUNICATIONS PLC</v>
          </cell>
          <cell r="B447" t="str">
            <v>WM35340647F003</v>
          </cell>
          <cell r="C447">
            <v>-40.47</v>
          </cell>
          <cell r="D447" t="str">
            <v>PRD-6-03</v>
          </cell>
          <cell r="G447" t="str">
            <v>30432</v>
          </cell>
          <cell r="H447" t="str">
            <v>6509</v>
          </cell>
          <cell r="I447" t="str">
            <v>E345342</v>
          </cell>
        </row>
        <row r="448">
          <cell r="A448" t="str">
            <v>BRITISH TELECOMMUNICATIONS PLC</v>
          </cell>
          <cell r="B448" t="str">
            <v>WM34977473Q007</v>
          </cell>
          <cell r="C448">
            <v>47.97</v>
          </cell>
          <cell r="D448" t="str">
            <v>PRD-6-03</v>
          </cell>
          <cell r="E448" t="str">
            <v>O160096</v>
          </cell>
          <cell r="F448" t="str">
            <v>CALL CHARGES</v>
          </cell>
          <cell r="G448" t="str">
            <v>30432</v>
          </cell>
          <cell r="H448" t="str">
            <v>6509</v>
          </cell>
          <cell r="I448" t="str">
            <v>E345350</v>
          </cell>
        </row>
        <row r="449">
          <cell r="A449" t="str">
            <v>BRITISH TELECOMMUNICATIONS PLC</v>
          </cell>
          <cell r="B449" t="str">
            <v>WM34975855Q007</v>
          </cell>
          <cell r="C449">
            <v>47.97</v>
          </cell>
          <cell r="D449" t="str">
            <v>PRD-6-03</v>
          </cell>
          <cell r="E449" t="str">
            <v>O160096</v>
          </cell>
          <cell r="F449" t="str">
            <v>CALL CHARGES</v>
          </cell>
          <cell r="G449" t="str">
            <v>30432</v>
          </cell>
          <cell r="H449" t="str">
            <v>6509</v>
          </cell>
          <cell r="I449" t="str">
            <v>E345349</v>
          </cell>
        </row>
        <row r="450">
          <cell r="A450" t="str">
            <v>BRITISH TELECOMMUNICATIONS PLC</v>
          </cell>
          <cell r="B450" t="str">
            <v>WM34858113Q009</v>
          </cell>
          <cell r="C450">
            <v>47.97</v>
          </cell>
          <cell r="D450" t="str">
            <v>PRD-6-03</v>
          </cell>
          <cell r="E450" t="str">
            <v>O160096</v>
          </cell>
          <cell r="F450" t="str">
            <v>CALL CHARGES</v>
          </cell>
          <cell r="G450" t="str">
            <v>30432</v>
          </cell>
          <cell r="H450" t="str">
            <v>6509</v>
          </cell>
          <cell r="I450" t="str">
            <v>E345348</v>
          </cell>
        </row>
        <row r="451">
          <cell r="A451" t="str">
            <v>BRITISH TELECOMMUNICATIONS PLC</v>
          </cell>
          <cell r="B451" t="str">
            <v>WM34887131Q008</v>
          </cell>
          <cell r="C451">
            <v>47.97</v>
          </cell>
          <cell r="D451" t="str">
            <v>PRD-6-03</v>
          </cell>
          <cell r="E451" t="str">
            <v>O160096</v>
          </cell>
          <cell r="F451" t="str">
            <v>CALL CHARGES</v>
          </cell>
          <cell r="G451" t="str">
            <v>30432</v>
          </cell>
          <cell r="H451" t="str">
            <v>6509</v>
          </cell>
          <cell r="I451" t="str">
            <v>E345347</v>
          </cell>
        </row>
        <row r="452">
          <cell r="A452" t="str">
            <v>BRITISH TELECOMMUNICATIONS PLC</v>
          </cell>
          <cell r="B452" t="str">
            <v>WM34943182Q008</v>
          </cell>
          <cell r="C452">
            <v>47.97</v>
          </cell>
          <cell r="D452" t="str">
            <v>PRD-6-03</v>
          </cell>
          <cell r="E452" t="str">
            <v>O160096</v>
          </cell>
          <cell r="F452" t="str">
            <v>CALL CHARGES</v>
          </cell>
          <cell r="G452" t="str">
            <v>30432</v>
          </cell>
          <cell r="H452" t="str">
            <v>6509</v>
          </cell>
          <cell r="I452" t="str">
            <v>E345346</v>
          </cell>
        </row>
        <row r="453">
          <cell r="A453" t="str">
            <v>BRITISH TELECOMMUNICATIONS PLC</v>
          </cell>
          <cell r="B453" t="str">
            <v>WM34867050Q009</v>
          </cell>
          <cell r="C453">
            <v>47.97</v>
          </cell>
          <cell r="D453" t="str">
            <v>PRD-6-03</v>
          </cell>
          <cell r="E453" t="str">
            <v>O160096</v>
          </cell>
          <cell r="F453" t="str">
            <v>CALL CHARGES</v>
          </cell>
          <cell r="G453" t="str">
            <v>30432</v>
          </cell>
          <cell r="H453" t="str">
            <v>6509</v>
          </cell>
          <cell r="I453" t="str">
            <v>E345345</v>
          </cell>
        </row>
        <row r="454">
          <cell r="A454" t="str">
            <v>BRITISH TELECOMMUNICATIONS PLC</v>
          </cell>
          <cell r="B454" t="str">
            <v>WM34951489Q008</v>
          </cell>
          <cell r="C454">
            <v>47.97</v>
          </cell>
          <cell r="D454" t="str">
            <v>PRD-6-03</v>
          </cell>
          <cell r="E454" t="str">
            <v>O160096</v>
          </cell>
          <cell r="F454" t="str">
            <v>CALL CHARGES</v>
          </cell>
          <cell r="G454" t="str">
            <v>30432</v>
          </cell>
          <cell r="H454" t="str">
            <v>6509</v>
          </cell>
          <cell r="I454" t="str">
            <v>E345344</v>
          </cell>
        </row>
        <row r="455">
          <cell r="A455" t="str">
            <v>BRITISH TELECOMMUNICATIONS PLC</v>
          </cell>
          <cell r="B455" t="str">
            <v>WM35106262Q005</v>
          </cell>
          <cell r="C455">
            <v>47.97</v>
          </cell>
          <cell r="D455" t="str">
            <v>PRD-6-03</v>
          </cell>
          <cell r="E455" t="str">
            <v>O160096</v>
          </cell>
          <cell r="F455" t="str">
            <v>CALL CHARGES</v>
          </cell>
          <cell r="G455" t="str">
            <v>30432</v>
          </cell>
          <cell r="H455" t="str">
            <v>6509</v>
          </cell>
          <cell r="I455" t="str">
            <v>E345343</v>
          </cell>
        </row>
        <row r="456">
          <cell r="A456" t="str">
            <v>BRITISH TELECOMMUNICATIONS PLC</v>
          </cell>
          <cell r="B456" t="str">
            <v>WM35310785F002</v>
          </cell>
          <cell r="C456">
            <v>0.52</v>
          </cell>
          <cell r="D456" t="str">
            <v>PRD-6-03</v>
          </cell>
          <cell r="E456" t="str">
            <v>O160096</v>
          </cell>
          <cell r="F456" t="str">
            <v>CALL CHARGES</v>
          </cell>
          <cell r="G456" t="str">
            <v>30432</v>
          </cell>
          <cell r="H456" t="str">
            <v>6509</v>
          </cell>
          <cell r="I456" t="str">
            <v>E345341</v>
          </cell>
        </row>
        <row r="457">
          <cell r="A457" t="str">
            <v>BRITISH TELECOMMUNICATIONS PLC</v>
          </cell>
          <cell r="B457" t="str">
            <v>WM35310785I001</v>
          </cell>
          <cell r="C457">
            <v>32.590000000000003</v>
          </cell>
          <cell r="D457" t="str">
            <v>PRD-6-03</v>
          </cell>
          <cell r="E457" t="str">
            <v>O160096</v>
          </cell>
          <cell r="F457" t="str">
            <v>CALL CHARGES</v>
          </cell>
          <cell r="G457" t="str">
            <v>30432</v>
          </cell>
          <cell r="H457" t="str">
            <v>6509</v>
          </cell>
          <cell r="I457" t="str">
            <v>E345340</v>
          </cell>
        </row>
        <row r="458">
          <cell r="A458" t="str">
            <v>BRITISH TELECOMMUNICATIONS PLC</v>
          </cell>
          <cell r="B458" t="str">
            <v>WM34965126Q007</v>
          </cell>
          <cell r="C458">
            <v>47.97</v>
          </cell>
          <cell r="D458" t="str">
            <v>PRD-6-03</v>
          </cell>
          <cell r="E458" t="str">
            <v>O160096</v>
          </cell>
          <cell r="F458" t="str">
            <v>CALL CHARGES</v>
          </cell>
          <cell r="G458" t="str">
            <v>30432</v>
          </cell>
          <cell r="H458" t="str">
            <v>6509</v>
          </cell>
          <cell r="I458" t="str">
            <v>E345339</v>
          </cell>
        </row>
        <row r="459">
          <cell r="A459" t="str">
            <v>BRITISH TELECOMMUNICATIONS PLC</v>
          </cell>
          <cell r="B459" t="str">
            <v>WM35150218Q005</v>
          </cell>
          <cell r="C459">
            <v>47.97</v>
          </cell>
          <cell r="D459" t="str">
            <v>PRD-6-03</v>
          </cell>
          <cell r="E459" t="str">
            <v>O160096</v>
          </cell>
          <cell r="F459" t="str">
            <v>CALL CHARGES</v>
          </cell>
          <cell r="G459" t="str">
            <v>30432</v>
          </cell>
          <cell r="H459" t="str">
            <v>6509</v>
          </cell>
          <cell r="I459" t="str">
            <v>E341961</v>
          </cell>
        </row>
        <row r="460">
          <cell r="A460" t="str">
            <v>BRITISH TELECOMMUNICATIONS PLC</v>
          </cell>
          <cell r="B460" t="str">
            <v>WM34999078Q007</v>
          </cell>
          <cell r="C460">
            <v>47.97</v>
          </cell>
          <cell r="D460" t="str">
            <v>PRD-6-03</v>
          </cell>
          <cell r="E460" t="str">
            <v>O160096</v>
          </cell>
          <cell r="F460" t="str">
            <v>CALL CHARGES</v>
          </cell>
          <cell r="G460" t="str">
            <v>30432</v>
          </cell>
          <cell r="H460" t="str">
            <v>6509</v>
          </cell>
          <cell r="I460" t="str">
            <v>E345338</v>
          </cell>
        </row>
        <row r="461">
          <cell r="A461" t="str">
            <v>BRITISH TELECOMMUNICATIONS PLC</v>
          </cell>
          <cell r="B461" t="str">
            <v>WM34904166Q009</v>
          </cell>
          <cell r="C461">
            <v>47.97</v>
          </cell>
          <cell r="D461" t="str">
            <v>PRD-6-03</v>
          </cell>
          <cell r="E461" t="str">
            <v>O160096</v>
          </cell>
          <cell r="F461" t="str">
            <v>CALL CHARGES</v>
          </cell>
          <cell r="G461" t="str">
            <v>30432</v>
          </cell>
          <cell r="H461" t="str">
            <v>6509</v>
          </cell>
          <cell r="I461" t="str">
            <v>E345337</v>
          </cell>
        </row>
        <row r="462">
          <cell r="A462" t="str">
            <v>BRITISH TELECOMMUNICATIONS PLC</v>
          </cell>
          <cell r="B462" t="str">
            <v>WM34994705Q006</v>
          </cell>
          <cell r="C462">
            <v>47.97</v>
          </cell>
          <cell r="D462" t="str">
            <v>PRD-6-03</v>
          </cell>
          <cell r="E462" t="str">
            <v>O160096</v>
          </cell>
          <cell r="F462" t="str">
            <v>CALL CHARGES</v>
          </cell>
          <cell r="G462" t="str">
            <v>30432</v>
          </cell>
          <cell r="H462" t="str">
            <v>6509</v>
          </cell>
          <cell r="I462" t="str">
            <v>E345336</v>
          </cell>
        </row>
        <row r="463">
          <cell r="A463" t="str">
            <v>BRITISH TELECOMMUNICATIONS PLC</v>
          </cell>
          <cell r="B463" t="str">
            <v>WM35110375Q005</v>
          </cell>
          <cell r="C463">
            <v>47.97</v>
          </cell>
          <cell r="D463" t="str">
            <v>PRD-6-03</v>
          </cell>
          <cell r="E463" t="str">
            <v>O160096</v>
          </cell>
          <cell r="F463" t="str">
            <v>CALL CHARGES</v>
          </cell>
          <cell r="G463" t="str">
            <v>30432</v>
          </cell>
          <cell r="H463" t="str">
            <v>6509</v>
          </cell>
          <cell r="I463" t="str">
            <v>E345335</v>
          </cell>
        </row>
        <row r="464">
          <cell r="A464" t="str">
            <v>BRITISH TELECOMMUNICATIONS PLC</v>
          </cell>
          <cell r="B464" t="str">
            <v>WM35008849Q007</v>
          </cell>
          <cell r="C464">
            <v>47.97</v>
          </cell>
          <cell r="D464" t="str">
            <v>PRD-6-03</v>
          </cell>
          <cell r="E464" t="str">
            <v>O160096</v>
          </cell>
          <cell r="F464" t="str">
            <v>CALL CHARGES</v>
          </cell>
          <cell r="G464" t="str">
            <v>30432</v>
          </cell>
          <cell r="H464" t="str">
            <v>6509</v>
          </cell>
          <cell r="I464" t="str">
            <v>E345334</v>
          </cell>
        </row>
        <row r="465">
          <cell r="A465" t="str">
            <v>BRITISH TELECOMMUNICATIONS PLC</v>
          </cell>
          <cell r="B465" t="str">
            <v>WM35046485Q006</v>
          </cell>
          <cell r="C465">
            <v>47.97</v>
          </cell>
          <cell r="D465" t="str">
            <v>PRD-6-03</v>
          </cell>
          <cell r="E465" t="str">
            <v>O160096</v>
          </cell>
          <cell r="F465" t="str">
            <v>CALL CHARGES</v>
          </cell>
          <cell r="G465" t="str">
            <v>30432</v>
          </cell>
          <cell r="H465" t="str">
            <v>6509</v>
          </cell>
          <cell r="I465" t="str">
            <v>E345333</v>
          </cell>
        </row>
        <row r="466">
          <cell r="A466" t="str">
            <v>BRITISH TELECOMMUNICATIONS PLC</v>
          </cell>
          <cell r="B466" t="str">
            <v>WM35218720Q003</v>
          </cell>
          <cell r="C466">
            <v>47.97</v>
          </cell>
          <cell r="D466" t="str">
            <v>PRD-6-03</v>
          </cell>
          <cell r="E466" t="str">
            <v>O160096</v>
          </cell>
          <cell r="F466" t="str">
            <v>CALL CHARGES</v>
          </cell>
          <cell r="G466" t="str">
            <v>30432</v>
          </cell>
          <cell r="H466" t="str">
            <v>6509</v>
          </cell>
          <cell r="I466" t="str">
            <v>E342500</v>
          </cell>
        </row>
        <row r="467">
          <cell r="A467" t="str">
            <v>BRITISH TELECOMMUNICATIONS PLC</v>
          </cell>
          <cell r="B467" t="str">
            <v>WM35228005Q003</v>
          </cell>
          <cell r="C467">
            <v>47.97</v>
          </cell>
          <cell r="D467" t="str">
            <v>PRD-6-03</v>
          </cell>
          <cell r="E467" t="str">
            <v>O160096</v>
          </cell>
          <cell r="F467" t="str">
            <v>CALL CHARGES</v>
          </cell>
          <cell r="G467" t="str">
            <v>30432</v>
          </cell>
          <cell r="H467" t="str">
            <v>6509</v>
          </cell>
          <cell r="I467" t="str">
            <v>E345332</v>
          </cell>
        </row>
        <row r="468">
          <cell r="A468" t="str">
            <v>BRITISH TELECOMMUNICATIONS PLC</v>
          </cell>
          <cell r="B468" t="str">
            <v>WM35157448Q004</v>
          </cell>
          <cell r="C468">
            <v>47.97</v>
          </cell>
          <cell r="D468" t="str">
            <v>PRD-6-03</v>
          </cell>
          <cell r="E468" t="str">
            <v>O160096</v>
          </cell>
          <cell r="F468" t="str">
            <v>CALL CHARGES</v>
          </cell>
          <cell r="G468" t="str">
            <v>30432</v>
          </cell>
          <cell r="H468" t="str">
            <v>6509</v>
          </cell>
          <cell r="I468" t="str">
            <v>E341977</v>
          </cell>
        </row>
        <row r="469">
          <cell r="A469" t="str">
            <v>BRITISH TELECOMMUNICATIONS PLC</v>
          </cell>
          <cell r="B469" t="str">
            <v>WM35150219Q005</v>
          </cell>
          <cell r="C469">
            <v>47.97</v>
          </cell>
          <cell r="D469" t="str">
            <v>PRD-6-03</v>
          </cell>
          <cell r="E469" t="str">
            <v>O160096</v>
          </cell>
          <cell r="F469" t="str">
            <v>CALL CHARGES</v>
          </cell>
          <cell r="G469" t="str">
            <v>30432</v>
          </cell>
          <cell r="H469" t="str">
            <v>6509</v>
          </cell>
          <cell r="I469" t="str">
            <v>E341962</v>
          </cell>
        </row>
        <row r="470">
          <cell r="A470" t="str">
            <v>BRITISH TELECOMMUNICATIONS PLC</v>
          </cell>
          <cell r="B470" t="str">
            <v>WM35105475Q005</v>
          </cell>
          <cell r="C470">
            <v>47.97</v>
          </cell>
          <cell r="D470" t="str">
            <v>PRD-6-03</v>
          </cell>
          <cell r="E470" t="str">
            <v>O160096</v>
          </cell>
          <cell r="F470" t="str">
            <v>CALL CHARGES</v>
          </cell>
          <cell r="G470" t="str">
            <v>30432</v>
          </cell>
          <cell r="H470" t="str">
            <v>6509</v>
          </cell>
          <cell r="I470" t="str">
            <v>E345331</v>
          </cell>
        </row>
        <row r="471">
          <cell r="A471" t="str">
            <v>BRITISH TELECOMMUNICATIONS PLC</v>
          </cell>
          <cell r="B471" t="str">
            <v>WM35150221Q005</v>
          </cell>
          <cell r="C471">
            <v>47.97</v>
          </cell>
          <cell r="D471" t="str">
            <v>PRD-6-03</v>
          </cell>
          <cell r="E471" t="str">
            <v>O160096</v>
          </cell>
          <cell r="F471" t="str">
            <v>CALL CHARGES</v>
          </cell>
          <cell r="G471" t="str">
            <v>30432</v>
          </cell>
          <cell r="H471" t="str">
            <v>6509</v>
          </cell>
          <cell r="I471" t="str">
            <v>E341963</v>
          </cell>
        </row>
        <row r="472">
          <cell r="A472" t="str">
            <v>BRITISH TELECOMMUNICATIONS PLC</v>
          </cell>
          <cell r="B472" t="str">
            <v>WM35057075Q005</v>
          </cell>
          <cell r="C472">
            <v>47.97</v>
          </cell>
          <cell r="D472" t="str">
            <v>PRD-6-03</v>
          </cell>
          <cell r="E472" t="str">
            <v>O160096</v>
          </cell>
          <cell r="F472" t="str">
            <v>CALL CHARGES</v>
          </cell>
          <cell r="G472" t="str">
            <v>30432</v>
          </cell>
          <cell r="H472" t="str">
            <v>6509</v>
          </cell>
          <cell r="I472" t="str">
            <v>E345330</v>
          </cell>
        </row>
        <row r="473">
          <cell r="A473" t="str">
            <v>BRITISH TELECOMMUNICATIONS PLC</v>
          </cell>
          <cell r="B473" t="str">
            <v>WM35074503Q006</v>
          </cell>
          <cell r="C473">
            <v>47.97</v>
          </cell>
          <cell r="D473" t="str">
            <v>PRD-6-03</v>
          </cell>
          <cell r="E473" t="str">
            <v>O160096</v>
          </cell>
          <cell r="F473" t="str">
            <v>CALL CHARGES</v>
          </cell>
          <cell r="G473" t="str">
            <v>30432</v>
          </cell>
          <cell r="H473" t="str">
            <v>6509</v>
          </cell>
          <cell r="I473" t="str">
            <v>E345329</v>
          </cell>
        </row>
        <row r="474">
          <cell r="A474" t="str">
            <v>BRITISH TELECOMMUNICATIONS PLC</v>
          </cell>
          <cell r="B474" t="str">
            <v>WM35368534Q002</v>
          </cell>
          <cell r="C474">
            <v>15.91</v>
          </cell>
          <cell r="D474" t="str">
            <v>PRD-6-03</v>
          </cell>
          <cell r="E474" t="str">
            <v>O160096</v>
          </cell>
          <cell r="F474" t="str">
            <v>CALL CHARGES</v>
          </cell>
          <cell r="G474" t="str">
            <v>30432</v>
          </cell>
          <cell r="H474" t="str">
            <v>6509</v>
          </cell>
          <cell r="I474" t="str">
            <v>E342564</v>
          </cell>
        </row>
        <row r="475">
          <cell r="A475" t="str">
            <v>BRITISH TELECOMMUNICATIONS PLC</v>
          </cell>
          <cell r="B475" t="str">
            <v>WM35368534I001</v>
          </cell>
          <cell r="C475">
            <v>42.58</v>
          </cell>
          <cell r="D475" t="str">
            <v>PRD-6-03</v>
          </cell>
          <cell r="E475" t="str">
            <v>O160096</v>
          </cell>
          <cell r="F475" t="str">
            <v>CALL CHARGES</v>
          </cell>
          <cell r="G475" t="str">
            <v>30432</v>
          </cell>
          <cell r="H475" t="str">
            <v>6509</v>
          </cell>
          <cell r="I475" t="str">
            <v>E339383</v>
          </cell>
        </row>
        <row r="476">
          <cell r="A476" t="str">
            <v>BRITISH TELECOMMUNICATIONS PLC</v>
          </cell>
          <cell r="B476" t="str">
            <v>WM35087256Q005</v>
          </cell>
          <cell r="C476">
            <v>47.97</v>
          </cell>
          <cell r="D476" t="str">
            <v>PRD-6-03</v>
          </cell>
          <cell r="E476" t="str">
            <v>O160096</v>
          </cell>
          <cell r="F476" t="str">
            <v>CALL CHARGES</v>
          </cell>
          <cell r="G476" t="str">
            <v>30432</v>
          </cell>
          <cell r="H476" t="str">
            <v>6509</v>
          </cell>
          <cell r="I476" t="str">
            <v>E345328</v>
          </cell>
        </row>
        <row r="477">
          <cell r="A477" t="str">
            <v>BRITISH TELECOMMUNICATIONS PLC</v>
          </cell>
          <cell r="B477" t="str">
            <v>WM35132340Q005</v>
          </cell>
          <cell r="C477">
            <v>47.97</v>
          </cell>
          <cell r="D477" t="str">
            <v>PRD-6-03</v>
          </cell>
          <cell r="E477" t="str">
            <v>O160096</v>
          </cell>
          <cell r="F477" t="str">
            <v>CALL CHARGES</v>
          </cell>
          <cell r="G477" t="str">
            <v>30432</v>
          </cell>
          <cell r="H477" t="str">
            <v>6509</v>
          </cell>
          <cell r="I477" t="str">
            <v>E341975</v>
          </cell>
        </row>
        <row r="478">
          <cell r="A478" t="str">
            <v>BRITISH TELECOMMUNICATIONS PLC</v>
          </cell>
          <cell r="B478" t="str">
            <v>WM35163971Q004</v>
          </cell>
          <cell r="C478">
            <v>47.97</v>
          </cell>
          <cell r="D478" t="str">
            <v>PRD-6-03</v>
          </cell>
          <cell r="E478" t="str">
            <v>O160096</v>
          </cell>
          <cell r="F478" t="str">
            <v>CALL CHARGES</v>
          </cell>
          <cell r="G478" t="str">
            <v>30432</v>
          </cell>
          <cell r="H478" t="str">
            <v>6509</v>
          </cell>
          <cell r="I478" t="str">
            <v>E341979</v>
          </cell>
        </row>
        <row r="479">
          <cell r="A479" t="str">
            <v>BRITISH TELECOMMUNICATIONS PLC</v>
          </cell>
          <cell r="B479" t="str">
            <v>WM34991455Q006</v>
          </cell>
          <cell r="C479">
            <v>0</v>
          </cell>
          <cell r="D479" t="str">
            <v>PRD-6-03</v>
          </cell>
          <cell r="E479" t="str">
            <v>O159676</v>
          </cell>
          <cell r="F479" t="str">
            <v>CALL CHARGES</v>
          </cell>
          <cell r="G479" t="str">
            <v>30432</v>
          </cell>
          <cell r="H479" t="str">
            <v>6509</v>
          </cell>
          <cell r="I479" t="str">
            <v>E341423</v>
          </cell>
        </row>
        <row r="480">
          <cell r="A480" t="str">
            <v>BRITISH TELECOMMUNICATIONS PLC</v>
          </cell>
          <cell r="B480" t="str">
            <v>WM34991455Q006</v>
          </cell>
          <cell r="C480">
            <v>47.97</v>
          </cell>
          <cell r="D480" t="str">
            <v>PRD-6-03</v>
          </cell>
          <cell r="E480" t="str">
            <v>O159676</v>
          </cell>
          <cell r="F480" t="str">
            <v>CALL CHARGES</v>
          </cell>
          <cell r="G480" t="str">
            <v>30432</v>
          </cell>
          <cell r="H480" t="str">
            <v>6509</v>
          </cell>
          <cell r="I480" t="str">
            <v>E341423</v>
          </cell>
        </row>
        <row r="481">
          <cell r="A481" t="str">
            <v>BRITISH TELECOMMUNICATIONS PLC</v>
          </cell>
          <cell r="B481" t="str">
            <v>WM34978569Q007</v>
          </cell>
          <cell r="C481">
            <v>0</v>
          </cell>
          <cell r="D481" t="str">
            <v>PRD-6-03</v>
          </cell>
          <cell r="E481" t="str">
            <v>O159676</v>
          </cell>
          <cell r="F481" t="str">
            <v>CALL CHARGES</v>
          </cell>
          <cell r="G481" t="str">
            <v>30432</v>
          </cell>
          <cell r="H481" t="str">
            <v>6509</v>
          </cell>
          <cell r="I481" t="str">
            <v>E338597.</v>
          </cell>
        </row>
        <row r="482">
          <cell r="A482" t="str">
            <v>BRITISH TELECOMMUNICATIONS PLC</v>
          </cell>
          <cell r="B482" t="str">
            <v>WM34978569Q007</v>
          </cell>
          <cell r="C482">
            <v>47.97</v>
          </cell>
          <cell r="D482" t="str">
            <v>PRD-6-03</v>
          </cell>
          <cell r="E482" t="str">
            <v>O159676</v>
          </cell>
          <cell r="F482" t="str">
            <v>CALL CHARGES</v>
          </cell>
          <cell r="G482" t="str">
            <v>30432</v>
          </cell>
          <cell r="H482" t="str">
            <v>6509</v>
          </cell>
          <cell r="I482" t="str">
            <v>E338597.</v>
          </cell>
        </row>
        <row r="483">
          <cell r="A483" t="str">
            <v>BRITISH TELECOMMUNICATIONS PLC</v>
          </cell>
          <cell r="B483" t="str">
            <v>ES82287021Q017</v>
          </cell>
          <cell r="C483">
            <v>0</v>
          </cell>
          <cell r="D483" t="str">
            <v>PRD-6-03</v>
          </cell>
          <cell r="E483" t="str">
            <v>O159676</v>
          </cell>
          <cell r="F483" t="str">
            <v>CALL CHARGES</v>
          </cell>
          <cell r="G483" t="str">
            <v>30432</v>
          </cell>
          <cell r="H483" t="str">
            <v>6509</v>
          </cell>
          <cell r="I483" t="str">
            <v>E342562</v>
          </cell>
        </row>
        <row r="484">
          <cell r="A484" t="str">
            <v>BRITISH TELECOMMUNICATIONS PLC</v>
          </cell>
          <cell r="B484" t="str">
            <v>ES82287021Q017</v>
          </cell>
          <cell r="C484">
            <v>41.25</v>
          </cell>
          <cell r="D484" t="str">
            <v>PRD-6-03</v>
          </cell>
          <cell r="E484" t="str">
            <v>O159676</v>
          </cell>
          <cell r="F484" t="str">
            <v>CALL CHARGES</v>
          </cell>
          <cell r="G484" t="str">
            <v>30432</v>
          </cell>
          <cell r="H484" t="str">
            <v>6509</v>
          </cell>
          <cell r="I484" t="str">
            <v>E342562</v>
          </cell>
        </row>
        <row r="485">
          <cell r="A485" t="str">
            <v>BRITISH TELECOMMUNICATIONS PLC</v>
          </cell>
          <cell r="B485" t="str">
            <v>ES82287021Q017</v>
          </cell>
          <cell r="C485">
            <v>0</v>
          </cell>
          <cell r="D485" t="str">
            <v>PRD-6-03</v>
          </cell>
          <cell r="E485" t="str">
            <v>O159676</v>
          </cell>
          <cell r="F485" t="str">
            <v>CALL CHARGES</v>
          </cell>
          <cell r="G485" t="str">
            <v>30432</v>
          </cell>
          <cell r="H485" t="str">
            <v>6509</v>
          </cell>
          <cell r="I485" t="str">
            <v>E342562</v>
          </cell>
        </row>
        <row r="486">
          <cell r="A486" t="str">
            <v>BRITISH TELECOMMUNICATIONS PLC</v>
          </cell>
          <cell r="B486" t="str">
            <v>ES82839437Q007</v>
          </cell>
          <cell r="C486">
            <v>0</v>
          </cell>
          <cell r="D486" t="str">
            <v>PRD-6-03</v>
          </cell>
          <cell r="E486" t="str">
            <v>O159676</v>
          </cell>
          <cell r="F486" t="str">
            <v>CALL CHARGES</v>
          </cell>
          <cell r="G486" t="str">
            <v>30432</v>
          </cell>
          <cell r="H486" t="str">
            <v>6509</v>
          </cell>
          <cell r="I486" t="str">
            <v>E341425.</v>
          </cell>
        </row>
        <row r="487">
          <cell r="A487" t="str">
            <v>BRITISH TELECOMMUNICATIONS PLC</v>
          </cell>
          <cell r="B487" t="str">
            <v>ES82839437Q007</v>
          </cell>
          <cell r="C487">
            <v>41.17</v>
          </cell>
          <cell r="D487" t="str">
            <v>PRD-6-03</v>
          </cell>
          <cell r="E487" t="str">
            <v>O159676</v>
          </cell>
          <cell r="F487" t="str">
            <v>CALL CHARGES</v>
          </cell>
          <cell r="G487" t="str">
            <v>30432</v>
          </cell>
          <cell r="H487" t="str">
            <v>6509</v>
          </cell>
          <cell r="I487" t="str">
            <v>E341425.</v>
          </cell>
        </row>
        <row r="488">
          <cell r="A488" t="str">
            <v>BRITISH TELECOMMUNICATIONS PLC</v>
          </cell>
          <cell r="B488" t="str">
            <v>ES82839437Q007</v>
          </cell>
          <cell r="C488">
            <v>0</v>
          </cell>
          <cell r="D488" t="str">
            <v>PRD-6-03</v>
          </cell>
          <cell r="E488" t="str">
            <v>O159676</v>
          </cell>
          <cell r="F488" t="str">
            <v>CALL CHARGES</v>
          </cell>
          <cell r="G488" t="str">
            <v>30432</v>
          </cell>
          <cell r="H488" t="str">
            <v>6509</v>
          </cell>
          <cell r="I488" t="str">
            <v>E341425.</v>
          </cell>
        </row>
        <row r="489">
          <cell r="A489" t="str">
            <v>BRITISH TELECOMMUNICATIONS PLC</v>
          </cell>
          <cell r="B489" t="str">
            <v>ES80969185Q052</v>
          </cell>
          <cell r="C489">
            <v>0</v>
          </cell>
          <cell r="D489" t="str">
            <v>PRD-6-03</v>
          </cell>
          <cell r="E489" t="str">
            <v>O159676</v>
          </cell>
          <cell r="F489" t="str">
            <v>CALL CHARGES</v>
          </cell>
          <cell r="G489" t="str">
            <v>30432</v>
          </cell>
          <cell r="H489" t="str">
            <v>6509</v>
          </cell>
          <cell r="I489" t="str">
            <v>E338595.</v>
          </cell>
        </row>
        <row r="490">
          <cell r="A490" t="str">
            <v>BRITISH TELECOMMUNICATIONS PLC</v>
          </cell>
          <cell r="B490" t="str">
            <v>ES80969185Q052</v>
          </cell>
          <cell r="C490">
            <v>41.15</v>
          </cell>
          <cell r="D490" t="str">
            <v>PRD-6-03</v>
          </cell>
          <cell r="E490" t="str">
            <v>O159676</v>
          </cell>
          <cell r="F490" t="str">
            <v>CALL CHARGES</v>
          </cell>
          <cell r="G490" t="str">
            <v>30432</v>
          </cell>
          <cell r="H490" t="str">
            <v>6509</v>
          </cell>
          <cell r="I490" t="str">
            <v>E338595.</v>
          </cell>
        </row>
        <row r="491">
          <cell r="A491" t="str">
            <v>BRITISH TELECOMMUNICATIONS PLC</v>
          </cell>
          <cell r="B491" t="str">
            <v>ES80969185Q052</v>
          </cell>
          <cell r="C491">
            <v>0</v>
          </cell>
          <cell r="D491" t="str">
            <v>PRD-6-03</v>
          </cell>
          <cell r="E491" t="str">
            <v>O159676</v>
          </cell>
          <cell r="F491" t="str">
            <v>CALL CHARGES</v>
          </cell>
          <cell r="G491" t="str">
            <v>30432</v>
          </cell>
          <cell r="H491" t="str">
            <v>6509</v>
          </cell>
          <cell r="I491" t="str">
            <v>E338595.</v>
          </cell>
        </row>
        <row r="492">
          <cell r="A492" t="str">
            <v>BRITISH TELECOMMUNICATIONS PLC</v>
          </cell>
          <cell r="B492" t="str">
            <v>WM35340647I001</v>
          </cell>
          <cell r="C492">
            <v>11.03</v>
          </cell>
          <cell r="D492" t="str">
            <v>PRD-6-03</v>
          </cell>
          <cell r="E492" t="str">
            <v>O159555</v>
          </cell>
          <cell r="F492" t="str">
            <v>CALL CHARGES</v>
          </cell>
          <cell r="G492" t="str">
            <v>30432</v>
          </cell>
          <cell r="H492" t="str">
            <v>6509</v>
          </cell>
          <cell r="I492" t="str">
            <v>E341108</v>
          </cell>
        </row>
        <row r="493">
          <cell r="A493" t="str">
            <v>BRITISH TELECOMMUNICATIONS PLC</v>
          </cell>
          <cell r="B493" t="str">
            <v>WM35225242Q003</v>
          </cell>
          <cell r="C493">
            <v>47.97</v>
          </cell>
          <cell r="D493" t="str">
            <v>PRD-6-03</v>
          </cell>
          <cell r="E493" t="str">
            <v>O159555</v>
          </cell>
          <cell r="F493" t="str">
            <v>CALL CHARGES</v>
          </cell>
          <cell r="G493" t="str">
            <v>30432</v>
          </cell>
          <cell r="H493" t="str">
            <v>6509</v>
          </cell>
          <cell r="I493" t="str">
            <v>E344575</v>
          </cell>
        </row>
        <row r="494">
          <cell r="A494" t="str">
            <v>BRITISH TELECOMMUNICATIONS PLC</v>
          </cell>
          <cell r="B494" t="str">
            <v>WM34951172Q008</v>
          </cell>
          <cell r="C494">
            <v>47.97</v>
          </cell>
          <cell r="D494" t="str">
            <v>PRD-6-03</v>
          </cell>
          <cell r="E494" t="str">
            <v>O159555</v>
          </cell>
          <cell r="F494" t="str">
            <v>CALL CHARGES</v>
          </cell>
          <cell r="G494" t="str">
            <v>30432</v>
          </cell>
          <cell r="H494" t="str">
            <v>6509</v>
          </cell>
          <cell r="I494" t="str">
            <v>E344557</v>
          </cell>
        </row>
        <row r="495">
          <cell r="A495" t="str">
            <v>BRITISH TELECOMMUNICATIONS PLC</v>
          </cell>
          <cell r="B495" t="str">
            <v>WM34887744Q008</v>
          </cell>
          <cell r="C495">
            <v>47.97</v>
          </cell>
          <cell r="D495" t="str">
            <v>PRD-6-03</v>
          </cell>
          <cell r="E495" t="str">
            <v>O159555</v>
          </cell>
          <cell r="F495" t="str">
            <v>CALL CHARGES</v>
          </cell>
          <cell r="G495" t="str">
            <v>30432</v>
          </cell>
          <cell r="H495" t="str">
            <v>6509</v>
          </cell>
          <cell r="I495" t="str">
            <v>E344558</v>
          </cell>
        </row>
        <row r="496">
          <cell r="A496" t="str">
            <v>BRITISH TELECOMMUNICATIONS PLC</v>
          </cell>
          <cell r="B496" t="str">
            <v>WM34861568Q009</v>
          </cell>
          <cell r="C496">
            <v>47.97</v>
          </cell>
          <cell r="D496" t="str">
            <v>PRD-6-03</v>
          </cell>
          <cell r="E496" t="str">
            <v>O159555</v>
          </cell>
          <cell r="F496" t="str">
            <v>CALL CHARGES</v>
          </cell>
          <cell r="G496" t="str">
            <v>30432</v>
          </cell>
          <cell r="H496" t="str">
            <v>6509</v>
          </cell>
          <cell r="I496" t="str">
            <v>E344559</v>
          </cell>
        </row>
        <row r="497">
          <cell r="A497" t="str">
            <v>BRITISH TELECOMMUNICATIONS PLC</v>
          </cell>
          <cell r="B497" t="str">
            <v>WM34861385Q009</v>
          </cell>
          <cell r="C497">
            <v>47.97</v>
          </cell>
          <cell r="D497" t="str">
            <v>PRD-6-03</v>
          </cell>
          <cell r="E497" t="str">
            <v>O159555</v>
          </cell>
          <cell r="F497" t="str">
            <v>CALL CHARGES</v>
          </cell>
          <cell r="G497" t="str">
            <v>30432</v>
          </cell>
          <cell r="H497" t="str">
            <v>6509</v>
          </cell>
          <cell r="I497" t="str">
            <v>E344560</v>
          </cell>
        </row>
        <row r="498">
          <cell r="A498" t="str">
            <v>BRITISH TELECOMMUNICATIONS PLC</v>
          </cell>
          <cell r="B498" t="str">
            <v>WM34903667Q009</v>
          </cell>
          <cell r="C498">
            <v>47.97</v>
          </cell>
          <cell r="D498" t="str">
            <v>PRD-6-03</v>
          </cell>
          <cell r="E498" t="str">
            <v>O159555</v>
          </cell>
          <cell r="F498" t="str">
            <v>CALL CHARGES</v>
          </cell>
          <cell r="G498" t="str">
            <v>30432</v>
          </cell>
          <cell r="H498" t="str">
            <v>6509</v>
          </cell>
          <cell r="I498" t="str">
            <v>E344561</v>
          </cell>
        </row>
        <row r="499">
          <cell r="A499" t="str">
            <v>BRITISH TELECOMMUNICATIONS PLC</v>
          </cell>
          <cell r="B499" t="str">
            <v>WM34943271Q008</v>
          </cell>
          <cell r="C499">
            <v>47.97</v>
          </cell>
          <cell r="D499" t="str">
            <v>PRD-6-03</v>
          </cell>
          <cell r="E499" t="str">
            <v>O159555</v>
          </cell>
          <cell r="F499" t="str">
            <v>CALL CHARGES</v>
          </cell>
          <cell r="G499" t="str">
            <v>30432</v>
          </cell>
          <cell r="H499" t="str">
            <v>6509</v>
          </cell>
          <cell r="I499" t="str">
            <v>E344562</v>
          </cell>
        </row>
        <row r="500">
          <cell r="A500" t="str">
            <v>BRITISH TELECOMMUNICATIONS PLC</v>
          </cell>
          <cell r="B500" t="str">
            <v>WM34955306Q008</v>
          </cell>
          <cell r="C500">
            <v>47.97</v>
          </cell>
          <cell r="D500" t="str">
            <v>PRD-6-03</v>
          </cell>
          <cell r="E500" t="str">
            <v>O159555</v>
          </cell>
          <cell r="F500" t="str">
            <v>CALL CHARGES</v>
          </cell>
          <cell r="G500" t="str">
            <v>30432</v>
          </cell>
          <cell r="H500" t="str">
            <v>6509</v>
          </cell>
          <cell r="I500" t="str">
            <v>E344563</v>
          </cell>
        </row>
        <row r="501">
          <cell r="A501" t="str">
            <v>BRITISH TELECOMMUNICATIONS PLC</v>
          </cell>
          <cell r="B501" t="str">
            <v>WM34968275Q007</v>
          </cell>
          <cell r="C501">
            <v>47.97</v>
          </cell>
          <cell r="D501" t="str">
            <v>PRD-6-03</v>
          </cell>
          <cell r="E501" t="str">
            <v>O159555</v>
          </cell>
          <cell r="F501" t="str">
            <v>CALL CHARGES</v>
          </cell>
          <cell r="G501" t="str">
            <v>30432</v>
          </cell>
          <cell r="H501" t="str">
            <v>6509</v>
          </cell>
          <cell r="I501" t="str">
            <v>E344564</v>
          </cell>
        </row>
        <row r="502">
          <cell r="A502" t="str">
            <v>BRITISH TELECOMMUNICATIONS PLC</v>
          </cell>
          <cell r="B502" t="str">
            <v>WM34863252Q009</v>
          </cell>
          <cell r="C502">
            <v>47.97</v>
          </cell>
          <cell r="D502" t="str">
            <v>PRD-6-03</v>
          </cell>
          <cell r="E502" t="str">
            <v>O159555</v>
          </cell>
          <cell r="F502" t="str">
            <v>CALL CHARGES</v>
          </cell>
          <cell r="G502" t="str">
            <v>30432</v>
          </cell>
          <cell r="H502" t="str">
            <v>6509</v>
          </cell>
          <cell r="I502" t="str">
            <v>E344565</v>
          </cell>
        </row>
        <row r="503">
          <cell r="A503" t="str">
            <v>BRITISH TELECOMMUNICATIONS PLC</v>
          </cell>
          <cell r="B503" t="str">
            <v>WM35193196Q004</v>
          </cell>
          <cell r="C503">
            <v>47.97</v>
          </cell>
          <cell r="D503" t="str">
            <v>PRD-6-03</v>
          </cell>
          <cell r="E503" t="str">
            <v>O159555</v>
          </cell>
          <cell r="F503" t="str">
            <v>CALL CHARGES</v>
          </cell>
          <cell r="G503" t="str">
            <v>30432</v>
          </cell>
          <cell r="H503" t="str">
            <v>6509</v>
          </cell>
          <cell r="I503" t="str">
            <v>E341969</v>
          </cell>
        </row>
        <row r="504">
          <cell r="A504" t="str">
            <v>BRITISH TELECOMMUNICATIONS PLC</v>
          </cell>
          <cell r="B504" t="str">
            <v>WM35148810Q005</v>
          </cell>
          <cell r="C504">
            <v>47.97</v>
          </cell>
          <cell r="D504" t="str">
            <v>PRD-6-03</v>
          </cell>
          <cell r="E504" t="str">
            <v>O159555</v>
          </cell>
          <cell r="F504" t="str">
            <v>CALL CHARGES</v>
          </cell>
          <cell r="G504" t="str">
            <v>30432</v>
          </cell>
          <cell r="H504" t="str">
            <v>6509</v>
          </cell>
          <cell r="I504" t="str">
            <v>E341993</v>
          </cell>
        </row>
        <row r="505">
          <cell r="A505" t="str">
            <v>BRITISH TELECOMMUNICATIONS PLC</v>
          </cell>
          <cell r="B505" t="str">
            <v>WM35146524Q005</v>
          </cell>
          <cell r="C505">
            <v>47.97</v>
          </cell>
          <cell r="D505" t="str">
            <v>PRD-6-03</v>
          </cell>
          <cell r="E505" t="str">
            <v>O159555</v>
          </cell>
          <cell r="F505" t="str">
            <v>CALL CHARGES</v>
          </cell>
          <cell r="G505" t="str">
            <v>30432</v>
          </cell>
          <cell r="H505" t="str">
            <v>6509</v>
          </cell>
          <cell r="I505" t="str">
            <v>E341990</v>
          </cell>
        </row>
        <row r="506">
          <cell r="A506" t="str">
            <v>BRITISH TELECOMMUNICATIONS PLC</v>
          </cell>
          <cell r="B506" t="str">
            <v>WM35181812Q004</v>
          </cell>
          <cell r="C506">
            <v>47.97</v>
          </cell>
          <cell r="D506" t="str">
            <v>PRD-6-03</v>
          </cell>
          <cell r="E506" t="str">
            <v>O159555</v>
          </cell>
          <cell r="F506" t="str">
            <v>CALL CHARGES</v>
          </cell>
          <cell r="G506" t="str">
            <v>30432</v>
          </cell>
          <cell r="H506" t="str">
            <v>6509</v>
          </cell>
          <cell r="I506" t="str">
            <v>E341966</v>
          </cell>
        </row>
        <row r="507">
          <cell r="A507" t="str">
            <v>BRITISH TELECOMMUNICATIONS PLC</v>
          </cell>
          <cell r="B507" t="str">
            <v>WM35133268Q005</v>
          </cell>
          <cell r="C507">
            <v>47.97</v>
          </cell>
          <cell r="D507" t="str">
            <v>PRD-6-03</v>
          </cell>
          <cell r="E507" t="str">
            <v>O159555</v>
          </cell>
          <cell r="F507" t="str">
            <v>CALL CHARGES</v>
          </cell>
          <cell r="G507" t="str">
            <v>30432</v>
          </cell>
          <cell r="H507" t="str">
            <v>6509</v>
          </cell>
          <cell r="I507" t="str">
            <v>E341983</v>
          </cell>
        </row>
        <row r="508">
          <cell r="A508" t="str">
            <v>BRITISH TELECOMMUNICATIONS PLC</v>
          </cell>
          <cell r="B508" t="str">
            <v>WM35173918Q004</v>
          </cell>
          <cell r="C508">
            <v>47.97</v>
          </cell>
          <cell r="D508" t="str">
            <v>PRD-6-03</v>
          </cell>
          <cell r="E508" t="str">
            <v>O159555</v>
          </cell>
          <cell r="F508" t="str">
            <v>CALL CHARGES</v>
          </cell>
          <cell r="G508" t="str">
            <v>30432</v>
          </cell>
          <cell r="H508" t="str">
            <v>6509</v>
          </cell>
          <cell r="I508" t="str">
            <v>E341982</v>
          </cell>
        </row>
        <row r="509">
          <cell r="A509" t="str">
            <v>BRITISH TELECOMMUNICATIONS PLC</v>
          </cell>
          <cell r="B509" t="str">
            <v>WM35166693Q004</v>
          </cell>
          <cell r="C509">
            <v>47.97</v>
          </cell>
          <cell r="D509" t="str">
            <v>PRD-6-03</v>
          </cell>
          <cell r="E509" t="str">
            <v>O159555</v>
          </cell>
          <cell r="F509" t="str">
            <v>CALL CHARGES</v>
          </cell>
          <cell r="G509" t="str">
            <v>30432</v>
          </cell>
          <cell r="H509" t="str">
            <v>6509</v>
          </cell>
          <cell r="I509" t="str">
            <v>E341981</v>
          </cell>
        </row>
        <row r="510">
          <cell r="A510" t="str">
            <v>BRITISH TELECOMMUNICATIONS PLC</v>
          </cell>
          <cell r="B510" t="str">
            <v>WM34957254Q008</v>
          </cell>
          <cell r="C510">
            <v>47.97</v>
          </cell>
          <cell r="D510" t="str">
            <v>PRD-6-03</v>
          </cell>
          <cell r="E510" t="str">
            <v>O159555</v>
          </cell>
          <cell r="F510" t="str">
            <v>CALL CHARGES</v>
          </cell>
          <cell r="G510" t="str">
            <v>30432</v>
          </cell>
          <cell r="H510" t="str">
            <v>6509</v>
          </cell>
          <cell r="I510" t="str">
            <v>E344566</v>
          </cell>
        </row>
        <row r="511">
          <cell r="A511" t="str">
            <v>BRITISH TELECOMMUNICATIONS PLC</v>
          </cell>
          <cell r="B511" t="str">
            <v>WM35310788Q001</v>
          </cell>
          <cell r="C511">
            <v>32.590000000000003</v>
          </cell>
          <cell r="D511" t="str">
            <v>PRD-6-03</v>
          </cell>
          <cell r="E511" t="str">
            <v>O159555</v>
          </cell>
          <cell r="F511" t="str">
            <v>CALL CHARGES</v>
          </cell>
          <cell r="G511" t="str">
            <v>30432</v>
          </cell>
          <cell r="H511" t="str">
            <v>6509</v>
          </cell>
          <cell r="I511" t="str">
            <v>E344567</v>
          </cell>
        </row>
        <row r="512">
          <cell r="A512" t="str">
            <v>BRITISH TELECOMMUNICATIONS PLC</v>
          </cell>
          <cell r="B512" t="str">
            <v>WM35347378Q001</v>
          </cell>
          <cell r="C512">
            <v>54.8</v>
          </cell>
          <cell r="D512" t="str">
            <v>PRD-6-03</v>
          </cell>
          <cell r="E512" t="str">
            <v>O159555</v>
          </cell>
          <cell r="F512" t="str">
            <v>CALL CHARGES</v>
          </cell>
          <cell r="G512" t="str">
            <v>30432</v>
          </cell>
          <cell r="H512" t="str">
            <v>6509</v>
          </cell>
          <cell r="I512" t="str">
            <v>E342565</v>
          </cell>
        </row>
        <row r="513">
          <cell r="A513" t="str">
            <v>BRITISH TELECOMMUNICATIONS PLC</v>
          </cell>
          <cell r="B513" t="str">
            <v>WM35341583Q001</v>
          </cell>
          <cell r="C513">
            <v>58.48</v>
          </cell>
          <cell r="D513" t="str">
            <v>PRD-6-03</v>
          </cell>
          <cell r="E513" t="str">
            <v>O159555</v>
          </cell>
          <cell r="F513" t="str">
            <v>CALL CHARGES</v>
          </cell>
          <cell r="G513" t="str">
            <v>30432</v>
          </cell>
          <cell r="H513" t="str">
            <v>6509</v>
          </cell>
          <cell r="I513" t="str">
            <v>E342566</v>
          </cell>
        </row>
        <row r="514">
          <cell r="A514" t="str">
            <v>BRITISH TELECOMMUNICATIONS PLC</v>
          </cell>
          <cell r="B514" t="str">
            <v>WM35031755Q006</v>
          </cell>
          <cell r="C514">
            <v>47.97</v>
          </cell>
          <cell r="D514" t="str">
            <v>PRD-6-03</v>
          </cell>
          <cell r="E514" t="str">
            <v>O159555</v>
          </cell>
          <cell r="F514" t="str">
            <v>CALL CHARGES</v>
          </cell>
          <cell r="G514" t="str">
            <v>30432</v>
          </cell>
          <cell r="H514" t="str">
            <v>6509</v>
          </cell>
          <cell r="I514" t="str">
            <v>E344568</v>
          </cell>
        </row>
        <row r="515">
          <cell r="A515" t="str">
            <v>BRITISH TELECOMMUNICATIONS PLC</v>
          </cell>
          <cell r="B515" t="str">
            <v>WM35023806Q006</v>
          </cell>
          <cell r="C515">
            <v>47.97</v>
          </cell>
          <cell r="D515" t="str">
            <v>PRD-6-03</v>
          </cell>
          <cell r="E515" t="str">
            <v>O159555</v>
          </cell>
          <cell r="F515" t="str">
            <v>CALL CHARGES</v>
          </cell>
          <cell r="G515" t="str">
            <v>30432</v>
          </cell>
          <cell r="H515" t="str">
            <v>6509</v>
          </cell>
          <cell r="I515" t="str">
            <v>E344569</v>
          </cell>
        </row>
        <row r="516">
          <cell r="A516" t="str">
            <v>BRITISH TELECOMMUNICATIONS PLC</v>
          </cell>
          <cell r="B516" t="str">
            <v>WM35057984Q005</v>
          </cell>
          <cell r="C516">
            <v>47.97</v>
          </cell>
          <cell r="D516" t="str">
            <v>PRD-6-03</v>
          </cell>
          <cell r="E516" t="str">
            <v>O159555</v>
          </cell>
          <cell r="F516" t="str">
            <v>CALL CHARGES</v>
          </cell>
          <cell r="G516" t="str">
            <v>30432</v>
          </cell>
          <cell r="H516" t="str">
            <v>6509</v>
          </cell>
          <cell r="I516" t="str">
            <v>E344570</v>
          </cell>
        </row>
        <row r="517">
          <cell r="A517" t="str">
            <v>BRITISH TELECOMMUNICATIONS PLC</v>
          </cell>
          <cell r="B517" t="str">
            <v>WM34849072Q010</v>
          </cell>
          <cell r="C517">
            <v>47.97</v>
          </cell>
          <cell r="D517" t="str">
            <v>PRD-6-03</v>
          </cell>
          <cell r="E517" t="str">
            <v>O159555</v>
          </cell>
          <cell r="F517" t="str">
            <v>CALL CHARGES</v>
          </cell>
          <cell r="G517" t="str">
            <v>30432</v>
          </cell>
          <cell r="H517" t="str">
            <v>6509</v>
          </cell>
          <cell r="I517" t="str">
            <v>E344571</v>
          </cell>
        </row>
        <row r="518">
          <cell r="A518" t="str">
            <v>BRITISH TELECOMMUNICATIONS PLC</v>
          </cell>
          <cell r="B518" t="str">
            <v>WM35077574Q006</v>
          </cell>
          <cell r="C518">
            <v>47.97</v>
          </cell>
          <cell r="D518" t="str">
            <v>PRD-6-03</v>
          </cell>
          <cell r="E518" t="str">
            <v>O159555</v>
          </cell>
          <cell r="F518" t="str">
            <v>CALL CHARGES</v>
          </cell>
          <cell r="G518" t="str">
            <v>30432</v>
          </cell>
          <cell r="H518" t="str">
            <v>6509</v>
          </cell>
          <cell r="I518" t="str">
            <v>E344572</v>
          </cell>
        </row>
        <row r="519">
          <cell r="A519" t="str">
            <v>BRITISH TELECOMMUNICATIONS PLC</v>
          </cell>
          <cell r="B519" t="str">
            <v>WM35052524Q006</v>
          </cell>
          <cell r="C519">
            <v>47.97</v>
          </cell>
          <cell r="D519" t="str">
            <v>PRD-6-03</v>
          </cell>
          <cell r="E519" t="str">
            <v>O159555</v>
          </cell>
          <cell r="F519" t="str">
            <v>CALL CHARGES</v>
          </cell>
          <cell r="G519" t="str">
            <v>30432</v>
          </cell>
          <cell r="H519" t="str">
            <v>6509</v>
          </cell>
          <cell r="I519" t="str">
            <v>E344573</v>
          </cell>
        </row>
        <row r="520">
          <cell r="A520" t="str">
            <v>BRITISH TELECOMMUNICATIONS PLC</v>
          </cell>
          <cell r="B520" t="str">
            <v>WM34965129Q007</v>
          </cell>
          <cell r="C520">
            <v>47.97</v>
          </cell>
          <cell r="D520" t="str">
            <v>PRD-6-03</v>
          </cell>
          <cell r="E520" t="str">
            <v>O159555</v>
          </cell>
          <cell r="F520" t="str">
            <v>CALL CHARGES</v>
          </cell>
          <cell r="G520" t="str">
            <v>30432</v>
          </cell>
          <cell r="H520" t="str">
            <v>6509</v>
          </cell>
          <cell r="I520" t="str">
            <v>E344574</v>
          </cell>
        </row>
        <row r="521">
          <cell r="A521" t="str">
            <v>BRITISH TELECOMMUNICATIONS PLC</v>
          </cell>
          <cell r="B521" t="str">
            <v>WM34861676Q009</v>
          </cell>
          <cell r="C521">
            <v>47.97</v>
          </cell>
          <cell r="D521" t="str">
            <v>PRD-6-03</v>
          </cell>
          <cell r="E521" t="str">
            <v>O159555</v>
          </cell>
          <cell r="F521" t="str">
            <v>CALL CHARGES</v>
          </cell>
          <cell r="G521" t="str">
            <v>30432</v>
          </cell>
          <cell r="H521" t="str">
            <v>6509</v>
          </cell>
          <cell r="I521" t="str">
            <v>E344556</v>
          </cell>
        </row>
        <row r="522">
          <cell r="A522" t="str">
            <v>BRITISH TELECOMMUNICATIONS PLC</v>
          </cell>
          <cell r="B522" t="str">
            <v>WM35238875Q003</v>
          </cell>
          <cell r="C522">
            <v>47.97</v>
          </cell>
          <cell r="D522" t="str">
            <v>PRD-6-03</v>
          </cell>
          <cell r="E522" t="str">
            <v>O159555</v>
          </cell>
          <cell r="F522" t="str">
            <v>CALL CHARGES</v>
          </cell>
          <cell r="G522" t="str">
            <v>30432</v>
          </cell>
          <cell r="H522" t="str">
            <v>6509</v>
          </cell>
          <cell r="I522" t="str">
            <v>E344555</v>
          </cell>
        </row>
        <row r="523">
          <cell r="A523" t="str">
            <v>BRITISH TELECOMMUNICATIONS PLC</v>
          </cell>
          <cell r="B523" t="str">
            <v>WM35247041Q003</v>
          </cell>
          <cell r="C523">
            <v>47.97</v>
          </cell>
          <cell r="D523" t="str">
            <v>PRD-6-03</v>
          </cell>
          <cell r="E523" t="str">
            <v>O159555</v>
          </cell>
          <cell r="F523" t="str">
            <v>CALL CHARGES</v>
          </cell>
          <cell r="G523" t="str">
            <v>30432</v>
          </cell>
          <cell r="H523" t="str">
            <v>6509</v>
          </cell>
          <cell r="I523" t="str">
            <v>E344554</v>
          </cell>
        </row>
        <row r="524">
          <cell r="A524" t="str">
            <v>BRITISH TELECOMMUNICATIONS PLC</v>
          </cell>
          <cell r="B524" t="str">
            <v>WM34863263Q009</v>
          </cell>
          <cell r="C524">
            <v>47.97</v>
          </cell>
          <cell r="D524" t="str">
            <v>PRD-6-03</v>
          </cell>
          <cell r="E524" t="str">
            <v>O159555</v>
          </cell>
          <cell r="F524" t="str">
            <v>CALL CHARGES</v>
          </cell>
          <cell r="G524" t="str">
            <v>30432</v>
          </cell>
          <cell r="H524" t="str">
            <v>6509</v>
          </cell>
          <cell r="I524" t="str">
            <v>E344553</v>
          </cell>
        </row>
        <row r="525">
          <cell r="A525" t="str">
            <v>BRITISH TELECOMMUNICATIONS PLC</v>
          </cell>
          <cell r="B525" t="str">
            <v>WM34863985Q009</v>
          </cell>
          <cell r="C525">
            <v>47.97</v>
          </cell>
          <cell r="D525" t="str">
            <v>PRD-6-03</v>
          </cell>
          <cell r="E525" t="str">
            <v>O159555</v>
          </cell>
          <cell r="F525" t="str">
            <v>CALL CHARGES</v>
          </cell>
          <cell r="G525" t="str">
            <v>30432</v>
          </cell>
          <cell r="H525" t="str">
            <v>6509</v>
          </cell>
          <cell r="I525" t="str">
            <v>E344552</v>
          </cell>
        </row>
        <row r="526">
          <cell r="A526" t="str">
            <v>BRITISH TELECOMMUNICATIONS PLC</v>
          </cell>
          <cell r="B526" t="str">
            <v>WM35211117Q004</v>
          </cell>
          <cell r="C526">
            <v>47.97</v>
          </cell>
          <cell r="D526" t="str">
            <v>PRD-6-03</v>
          </cell>
          <cell r="E526" t="str">
            <v>O159555</v>
          </cell>
          <cell r="F526" t="str">
            <v>CALL CHARGES</v>
          </cell>
          <cell r="G526" t="str">
            <v>30432</v>
          </cell>
          <cell r="H526" t="str">
            <v>6509</v>
          </cell>
          <cell r="I526" t="str">
            <v>E341970</v>
          </cell>
        </row>
        <row r="527">
          <cell r="A527" t="str">
            <v>BRITISH TELECOMMUNICATIONS PLC</v>
          </cell>
          <cell r="B527" t="str">
            <v>WM34858588Q009</v>
          </cell>
          <cell r="C527">
            <v>47.97</v>
          </cell>
          <cell r="D527" t="str">
            <v>PRD-6-03</v>
          </cell>
          <cell r="E527" t="str">
            <v>O159555</v>
          </cell>
          <cell r="F527" t="str">
            <v>CALL CHARGES</v>
          </cell>
          <cell r="G527" t="str">
            <v>30432</v>
          </cell>
          <cell r="H527" t="str">
            <v>6509</v>
          </cell>
          <cell r="I527" t="str">
            <v>E344543</v>
          </cell>
        </row>
        <row r="528">
          <cell r="A528" t="str">
            <v>BRITISH TELECOMMUNICATIONS PLC</v>
          </cell>
          <cell r="B528" t="str">
            <v>WM35091713Q005</v>
          </cell>
          <cell r="C528">
            <v>47.97</v>
          </cell>
          <cell r="D528" t="str">
            <v>PRD-6-03</v>
          </cell>
          <cell r="E528" t="str">
            <v>O159555</v>
          </cell>
          <cell r="F528" t="str">
            <v>CALL CHARGES</v>
          </cell>
          <cell r="G528" t="str">
            <v>30432</v>
          </cell>
          <cell r="H528" t="str">
            <v>6509</v>
          </cell>
          <cell r="I528" t="str">
            <v>E344542</v>
          </cell>
        </row>
        <row r="529">
          <cell r="A529" t="str">
            <v>BRITISH TELECOMMUNICATIONS PLC</v>
          </cell>
          <cell r="B529" t="str">
            <v>WM34868135Q009</v>
          </cell>
          <cell r="C529">
            <v>47.97</v>
          </cell>
          <cell r="D529" t="str">
            <v>PRD-6-03</v>
          </cell>
          <cell r="E529" t="str">
            <v>O159555</v>
          </cell>
          <cell r="F529" t="str">
            <v>CALL CHARGES</v>
          </cell>
          <cell r="G529" t="str">
            <v>30432</v>
          </cell>
          <cell r="H529" t="str">
            <v>6509</v>
          </cell>
          <cell r="I529" t="str">
            <v>E344541</v>
          </cell>
        </row>
        <row r="530">
          <cell r="A530" t="str">
            <v>BRITISH TELECOMMUNICATIONS PLC</v>
          </cell>
          <cell r="B530" t="str">
            <v>WM34870363Q009</v>
          </cell>
          <cell r="C530">
            <v>47.97</v>
          </cell>
          <cell r="D530" t="str">
            <v>PRD-6-03</v>
          </cell>
          <cell r="E530" t="str">
            <v>O159555</v>
          </cell>
          <cell r="F530" t="str">
            <v>CALL CHARGES</v>
          </cell>
          <cell r="G530" t="str">
            <v>30432</v>
          </cell>
          <cell r="H530" t="str">
            <v>6509</v>
          </cell>
          <cell r="I530" t="str">
            <v>E344540</v>
          </cell>
        </row>
        <row r="531">
          <cell r="A531" t="str">
            <v>BRITISH TELECOMMUNICATIONS PLC</v>
          </cell>
          <cell r="B531" t="str">
            <v>WM34854472Q010</v>
          </cell>
          <cell r="C531">
            <v>47.97</v>
          </cell>
          <cell r="D531" t="str">
            <v>PRD-6-03</v>
          </cell>
          <cell r="E531" t="str">
            <v>O159555</v>
          </cell>
          <cell r="F531" t="str">
            <v>CALL CHARGES</v>
          </cell>
          <cell r="G531" t="str">
            <v>30432</v>
          </cell>
          <cell r="H531" t="str">
            <v>6509</v>
          </cell>
          <cell r="I531" t="str">
            <v>E344539</v>
          </cell>
        </row>
        <row r="532">
          <cell r="A532" t="str">
            <v>BRITISH TELECOMMUNICATIONS PLC</v>
          </cell>
          <cell r="B532" t="str">
            <v>WM34924396Q008</v>
          </cell>
          <cell r="C532">
            <v>47.97</v>
          </cell>
          <cell r="D532" t="str">
            <v>PRD-6-03</v>
          </cell>
          <cell r="E532" t="str">
            <v>O159555</v>
          </cell>
          <cell r="F532" t="str">
            <v>CALL CHARGES</v>
          </cell>
          <cell r="G532" t="str">
            <v>30432</v>
          </cell>
          <cell r="H532" t="str">
            <v>6509</v>
          </cell>
          <cell r="I532" t="str">
            <v>E342493</v>
          </cell>
        </row>
        <row r="533">
          <cell r="A533" t="str">
            <v>BRITISH TELECOMMUNICATIONS PLC</v>
          </cell>
          <cell r="B533" t="str">
            <v>WM34936047Q007</v>
          </cell>
          <cell r="C533">
            <v>47.97</v>
          </cell>
          <cell r="D533" t="str">
            <v>PRD-6-03</v>
          </cell>
          <cell r="E533" t="str">
            <v>O159555</v>
          </cell>
          <cell r="F533" t="str">
            <v>CALL CHARGES</v>
          </cell>
          <cell r="G533" t="str">
            <v>30432</v>
          </cell>
          <cell r="H533" t="str">
            <v>6509</v>
          </cell>
          <cell r="I533" t="str">
            <v>E342492</v>
          </cell>
        </row>
        <row r="534">
          <cell r="A534" t="str">
            <v>BRITISH TELECOMMUNICATIONS PLC</v>
          </cell>
          <cell r="B534" t="str">
            <v>WM34977466Q007</v>
          </cell>
          <cell r="C534">
            <v>47.97</v>
          </cell>
          <cell r="D534" t="str">
            <v>PRD-6-03</v>
          </cell>
          <cell r="E534" t="str">
            <v>O159555</v>
          </cell>
          <cell r="F534" t="str">
            <v>CALL CHARGES</v>
          </cell>
          <cell r="G534" t="str">
            <v>30432</v>
          </cell>
          <cell r="H534" t="str">
            <v>6509</v>
          </cell>
          <cell r="I534" t="str">
            <v>E344538</v>
          </cell>
        </row>
        <row r="535">
          <cell r="A535" t="str">
            <v>BRITISH TELECOMMUNICATIONS PLC</v>
          </cell>
          <cell r="B535" t="str">
            <v>WM34902952Q009</v>
          </cell>
          <cell r="C535">
            <v>47.97</v>
          </cell>
          <cell r="D535" t="str">
            <v>PRD-6-03</v>
          </cell>
          <cell r="E535" t="str">
            <v>O159555</v>
          </cell>
          <cell r="F535" t="str">
            <v>CALL CHARGES</v>
          </cell>
          <cell r="G535" t="str">
            <v>30432</v>
          </cell>
          <cell r="H535" t="str">
            <v>6509</v>
          </cell>
          <cell r="I535" t="str">
            <v>E344537</v>
          </cell>
        </row>
        <row r="536">
          <cell r="A536" t="str">
            <v>BRITISH TELECOMMUNICATIONS PLC</v>
          </cell>
          <cell r="B536" t="str">
            <v>WM34902908Q009</v>
          </cell>
          <cell r="C536">
            <v>47.97</v>
          </cell>
          <cell r="D536" t="str">
            <v>PRD-6-03</v>
          </cell>
          <cell r="E536" t="str">
            <v>O159555</v>
          </cell>
          <cell r="F536" t="str">
            <v>CALL CHARGES</v>
          </cell>
          <cell r="G536" t="str">
            <v>30432</v>
          </cell>
          <cell r="H536" t="str">
            <v>6509</v>
          </cell>
          <cell r="I536" t="str">
            <v>E344536</v>
          </cell>
        </row>
        <row r="537">
          <cell r="A537" t="str">
            <v>BRITISH TELECOMMUNICATIONS PLC</v>
          </cell>
          <cell r="B537" t="str">
            <v>WM34989437Q006</v>
          </cell>
          <cell r="C537">
            <v>47.97</v>
          </cell>
          <cell r="D537" t="str">
            <v>PRD-6-03</v>
          </cell>
          <cell r="E537" t="str">
            <v>O159555</v>
          </cell>
          <cell r="F537" t="str">
            <v>CALL CHARGES</v>
          </cell>
          <cell r="G537" t="str">
            <v>30432</v>
          </cell>
          <cell r="H537" t="str">
            <v>6509</v>
          </cell>
          <cell r="I537" t="str">
            <v>E344535</v>
          </cell>
        </row>
        <row r="538">
          <cell r="A538" t="str">
            <v>BRITISH TELECOMMUNICATIONS PLC</v>
          </cell>
          <cell r="B538" t="str">
            <v>WM35290125Q003</v>
          </cell>
          <cell r="C538">
            <v>47.97</v>
          </cell>
          <cell r="D538" t="str">
            <v>PRD-6-03</v>
          </cell>
          <cell r="E538" t="str">
            <v>O159555</v>
          </cell>
          <cell r="F538" t="str">
            <v>CALL CHARGES</v>
          </cell>
          <cell r="G538" t="str">
            <v>30432</v>
          </cell>
          <cell r="H538" t="str">
            <v>6509</v>
          </cell>
          <cell r="I538" t="str">
            <v>E342568</v>
          </cell>
        </row>
        <row r="539">
          <cell r="A539" t="str">
            <v>BRITISH TELECOMMUNICATIONS PLC</v>
          </cell>
          <cell r="B539" t="str">
            <v>WM34998189F007</v>
          </cell>
          <cell r="C539">
            <v>47.97</v>
          </cell>
          <cell r="D539" t="str">
            <v>PRD-6-03</v>
          </cell>
          <cell r="E539" t="str">
            <v>O159555</v>
          </cell>
          <cell r="F539" t="str">
            <v>CALL CHARGES</v>
          </cell>
          <cell r="G539" t="str">
            <v>30432</v>
          </cell>
          <cell r="H539" t="str">
            <v>6509</v>
          </cell>
          <cell r="I539" t="str">
            <v>E344458</v>
          </cell>
        </row>
        <row r="540">
          <cell r="A540" t="str">
            <v>BRITISH TELECOMMUNICATIONS PLC</v>
          </cell>
          <cell r="B540" t="str">
            <v>WM34949824Q008</v>
          </cell>
          <cell r="C540">
            <v>47.97</v>
          </cell>
          <cell r="D540" t="str">
            <v>PRD-6-03</v>
          </cell>
          <cell r="E540" t="str">
            <v>O159555</v>
          </cell>
          <cell r="F540" t="str">
            <v>CALL CHARGES</v>
          </cell>
          <cell r="G540" t="str">
            <v>30432</v>
          </cell>
          <cell r="H540" t="str">
            <v>6509</v>
          </cell>
          <cell r="I540" t="str">
            <v>E344466</v>
          </cell>
        </row>
        <row r="541">
          <cell r="A541" t="str">
            <v>BRITISH TELECOMMUNICATIONS PLC</v>
          </cell>
          <cell r="B541" t="str">
            <v>WM35163966Q004</v>
          </cell>
          <cell r="C541">
            <v>47.97</v>
          </cell>
          <cell r="D541" t="str">
            <v>PRD-6-03</v>
          </cell>
          <cell r="E541" t="str">
            <v>O159555</v>
          </cell>
          <cell r="F541" t="str">
            <v>CALL CHARGES</v>
          </cell>
          <cell r="G541" t="str">
            <v>30432</v>
          </cell>
          <cell r="H541" t="str">
            <v>6509</v>
          </cell>
          <cell r="I541" t="str">
            <v>E341978</v>
          </cell>
        </row>
        <row r="542">
          <cell r="A542" t="str">
            <v>BRITISH TELECOMMUNICATIONS PLC</v>
          </cell>
          <cell r="B542" t="str">
            <v>WM35156148Q004</v>
          </cell>
          <cell r="C542">
            <v>47.97</v>
          </cell>
          <cell r="D542" t="str">
            <v>PRD-6-03</v>
          </cell>
          <cell r="E542" t="str">
            <v>O159555</v>
          </cell>
          <cell r="F542" t="str">
            <v>CALL CHARGES</v>
          </cell>
          <cell r="G542" t="str">
            <v>30432</v>
          </cell>
          <cell r="H542" t="str">
            <v>6509</v>
          </cell>
          <cell r="I542" t="str">
            <v>E341964.</v>
          </cell>
        </row>
        <row r="543">
          <cell r="A543" t="str">
            <v>BRITISH TELECOMMUNICATIONS PLC</v>
          </cell>
          <cell r="B543" t="str">
            <v>WM35185327Q004</v>
          </cell>
          <cell r="C543">
            <v>47.97</v>
          </cell>
          <cell r="D543" t="str">
            <v>PRD-6-03</v>
          </cell>
          <cell r="E543" t="str">
            <v>O159555</v>
          </cell>
          <cell r="F543" t="str">
            <v>CALL CHARGES</v>
          </cell>
          <cell r="G543" t="str">
            <v>30432</v>
          </cell>
          <cell r="H543" t="str">
            <v>6509</v>
          </cell>
          <cell r="I543" t="str">
            <v>E341971.</v>
          </cell>
        </row>
        <row r="544">
          <cell r="A544" t="str">
            <v>BRITISH TELECOMMUNICATIONS PLC</v>
          </cell>
          <cell r="B544" t="str">
            <v>WM35204132Q004</v>
          </cell>
          <cell r="C544">
            <v>47.97</v>
          </cell>
          <cell r="D544" t="str">
            <v>PRD-6-03</v>
          </cell>
          <cell r="E544" t="str">
            <v>O159555</v>
          </cell>
          <cell r="F544" t="str">
            <v>CALL CHARGES</v>
          </cell>
          <cell r="G544" t="str">
            <v>30432</v>
          </cell>
          <cell r="H544" t="str">
            <v>6509</v>
          </cell>
          <cell r="I544" t="str">
            <v>E341973</v>
          </cell>
        </row>
        <row r="545">
          <cell r="A545" t="str">
            <v>BRITISH TELECOMMUNICATIONS PLC</v>
          </cell>
          <cell r="B545" t="str">
            <v>WM35148808Q005</v>
          </cell>
          <cell r="C545">
            <v>47.97</v>
          </cell>
          <cell r="D545" t="str">
            <v>PRD-6-03</v>
          </cell>
          <cell r="E545" t="str">
            <v>O159555</v>
          </cell>
          <cell r="F545" t="str">
            <v>CALL CHARGES</v>
          </cell>
          <cell r="G545" t="str">
            <v>30432</v>
          </cell>
          <cell r="H545" t="str">
            <v>6509</v>
          </cell>
          <cell r="I545" t="str">
            <v>E341991</v>
          </cell>
        </row>
        <row r="546">
          <cell r="A546" t="str">
            <v>BRITISH TELECOMMUNICATIONS PLC</v>
          </cell>
          <cell r="B546" t="str">
            <v>WM35148811Q005</v>
          </cell>
          <cell r="C546">
            <v>47.97</v>
          </cell>
          <cell r="D546" t="str">
            <v>PRD-6-03</v>
          </cell>
          <cell r="E546" t="str">
            <v>O159555</v>
          </cell>
          <cell r="F546" t="str">
            <v>CALL CHARGES</v>
          </cell>
          <cell r="G546" t="str">
            <v>30432</v>
          </cell>
          <cell r="H546" t="str">
            <v>6509</v>
          </cell>
          <cell r="I546" t="str">
            <v>E341994</v>
          </cell>
        </row>
        <row r="547">
          <cell r="A547" t="str">
            <v>BRITISH TELECOMMUNICATIONS PLC</v>
          </cell>
          <cell r="B547" t="str">
            <v>WM35108126Q005</v>
          </cell>
          <cell r="C547">
            <v>47.97</v>
          </cell>
          <cell r="D547" t="str">
            <v>PRD-6-03</v>
          </cell>
          <cell r="E547" t="str">
            <v>O159555</v>
          </cell>
          <cell r="F547" t="str">
            <v>CALL CHARGES</v>
          </cell>
          <cell r="G547" t="str">
            <v>30432</v>
          </cell>
          <cell r="H547" t="str">
            <v>6509</v>
          </cell>
          <cell r="I547" t="str">
            <v>E344465</v>
          </cell>
        </row>
        <row r="548">
          <cell r="A548" t="str">
            <v>BRITISH TELECOMMUNICATIONS PLC</v>
          </cell>
          <cell r="B548" t="str">
            <v>WM35126774Q004</v>
          </cell>
          <cell r="C548">
            <v>47.97</v>
          </cell>
          <cell r="D548" t="str">
            <v>PRD-6-03</v>
          </cell>
          <cell r="E548" t="str">
            <v>O159555</v>
          </cell>
          <cell r="F548" t="str">
            <v>CALL CHARGES</v>
          </cell>
          <cell r="G548" t="str">
            <v>30432</v>
          </cell>
          <cell r="H548" t="str">
            <v>6509</v>
          </cell>
          <cell r="I548" t="str">
            <v>E344464</v>
          </cell>
        </row>
        <row r="549">
          <cell r="A549" t="str">
            <v>BRITISH TELECOMMUNICATIONS PLC</v>
          </cell>
          <cell r="B549" t="str">
            <v>WM34871241Q009</v>
          </cell>
          <cell r="C549">
            <v>47.97</v>
          </cell>
          <cell r="D549" t="str">
            <v>PRD-6-03</v>
          </cell>
          <cell r="E549" t="str">
            <v>O159555</v>
          </cell>
          <cell r="F549" t="str">
            <v>CALL CHARGES</v>
          </cell>
          <cell r="G549" t="str">
            <v>30432</v>
          </cell>
          <cell r="H549" t="str">
            <v>6509</v>
          </cell>
          <cell r="I549" t="str">
            <v>E344463</v>
          </cell>
        </row>
        <row r="550">
          <cell r="A550" t="str">
            <v>BRITISH TELECOMMUNICATIONS PLC</v>
          </cell>
          <cell r="B550" t="str">
            <v>WM34871243Q009</v>
          </cell>
          <cell r="C550">
            <v>47.97</v>
          </cell>
          <cell r="D550" t="str">
            <v>PRD-6-03</v>
          </cell>
          <cell r="E550" t="str">
            <v>O159555</v>
          </cell>
          <cell r="F550" t="str">
            <v>CALL CHARGES</v>
          </cell>
          <cell r="G550" t="str">
            <v>30432</v>
          </cell>
          <cell r="H550" t="str">
            <v>6509</v>
          </cell>
          <cell r="I550" t="str">
            <v>E344462</v>
          </cell>
        </row>
        <row r="551">
          <cell r="A551" t="str">
            <v>BRITISH TELECOMMUNICATIONS PLC</v>
          </cell>
          <cell r="B551" t="str">
            <v>WM35103800Q005</v>
          </cell>
          <cell r="C551">
            <v>47.97</v>
          </cell>
          <cell r="D551" t="str">
            <v>PRD-6-03</v>
          </cell>
          <cell r="E551" t="str">
            <v>O159555</v>
          </cell>
          <cell r="F551" t="str">
            <v>CALL CHARGES</v>
          </cell>
          <cell r="G551" t="str">
            <v>30432</v>
          </cell>
          <cell r="H551" t="str">
            <v>6509</v>
          </cell>
          <cell r="I551" t="str">
            <v>E344461</v>
          </cell>
        </row>
        <row r="552">
          <cell r="A552" t="str">
            <v>BRITISH TELECOMMUNICATIONS PLC</v>
          </cell>
          <cell r="B552" t="str">
            <v>WM35034352Q006</v>
          </cell>
          <cell r="C552">
            <v>47.97</v>
          </cell>
          <cell r="D552" t="str">
            <v>PRD-6-03</v>
          </cell>
          <cell r="E552" t="str">
            <v>O159555</v>
          </cell>
          <cell r="F552" t="str">
            <v>CALL CHARGES</v>
          </cell>
          <cell r="G552" t="str">
            <v>30432</v>
          </cell>
          <cell r="H552" t="str">
            <v>6509</v>
          </cell>
          <cell r="I552" t="str">
            <v>E344460</v>
          </cell>
        </row>
        <row r="553">
          <cell r="A553" t="str">
            <v>BRITISH TELECOMMUNICATIONS PLC</v>
          </cell>
          <cell r="B553" t="str">
            <v>WM35003461Q007</v>
          </cell>
          <cell r="C553">
            <v>47.97</v>
          </cell>
          <cell r="D553" t="str">
            <v>PRD-6-03</v>
          </cell>
          <cell r="E553" t="str">
            <v>O159555</v>
          </cell>
          <cell r="F553" t="str">
            <v>CALL CHARGES</v>
          </cell>
          <cell r="G553" t="str">
            <v>30432</v>
          </cell>
          <cell r="H553" t="str">
            <v>6509</v>
          </cell>
          <cell r="I553" t="str">
            <v>E344459</v>
          </cell>
        </row>
        <row r="554">
          <cell r="A554" t="str">
            <v>BRITISH TELECOMMUNICATIONS PLC</v>
          </cell>
          <cell r="B554" t="str">
            <v>WM35024196Q006</v>
          </cell>
          <cell r="C554">
            <v>47.97</v>
          </cell>
          <cell r="D554" t="str">
            <v>PRD-6-03</v>
          </cell>
          <cell r="E554" t="str">
            <v>O159555</v>
          </cell>
          <cell r="F554" t="str">
            <v>CALL CHARGES</v>
          </cell>
          <cell r="G554" t="str">
            <v>30432</v>
          </cell>
          <cell r="H554" t="str">
            <v>6509</v>
          </cell>
          <cell r="I554" t="str">
            <v>E344457</v>
          </cell>
        </row>
        <row r="555">
          <cell r="A555" t="str">
            <v>BRITISH TELECOMMUNICATIONS PLC</v>
          </cell>
          <cell r="B555" t="str">
            <v>WM35023799Q006</v>
          </cell>
          <cell r="C555">
            <v>47.97</v>
          </cell>
          <cell r="D555" t="str">
            <v>PRD-6-03</v>
          </cell>
          <cell r="E555" t="str">
            <v>O159555</v>
          </cell>
          <cell r="F555" t="str">
            <v>CALL CHARGES</v>
          </cell>
          <cell r="G555" t="str">
            <v>30432</v>
          </cell>
          <cell r="H555" t="str">
            <v>6509</v>
          </cell>
          <cell r="I555" t="str">
            <v>E344456</v>
          </cell>
        </row>
        <row r="556">
          <cell r="A556" t="str">
            <v>BRITISH TELECOMMUNICATIONS PLC</v>
          </cell>
          <cell r="B556" t="str">
            <v>WM35021827Q006</v>
          </cell>
          <cell r="C556">
            <v>47.97</v>
          </cell>
          <cell r="D556" t="str">
            <v>PRD-6-03</v>
          </cell>
          <cell r="E556" t="str">
            <v>O159555</v>
          </cell>
          <cell r="F556" t="str">
            <v>CALL CHARGES</v>
          </cell>
          <cell r="G556" t="str">
            <v>30432</v>
          </cell>
          <cell r="H556" t="str">
            <v>6509</v>
          </cell>
          <cell r="I556" t="str">
            <v>E344455</v>
          </cell>
        </row>
        <row r="557">
          <cell r="A557" t="str">
            <v>BRITISH TELECOMMUNICATIONS PLC</v>
          </cell>
          <cell r="B557" t="str">
            <v>WM35050522Q006</v>
          </cell>
          <cell r="C557">
            <v>47.97</v>
          </cell>
          <cell r="D557" t="str">
            <v>PRD-6-03</v>
          </cell>
          <cell r="E557" t="str">
            <v>O159555</v>
          </cell>
          <cell r="F557" t="str">
            <v>CALL CHARGES</v>
          </cell>
          <cell r="G557" t="str">
            <v>30432</v>
          </cell>
          <cell r="H557" t="str">
            <v>6509</v>
          </cell>
          <cell r="I557" t="str">
            <v>E344454</v>
          </cell>
        </row>
        <row r="558">
          <cell r="A558" t="str">
            <v>BRITISH TELECOMMUNICATIONS PLC</v>
          </cell>
          <cell r="B558" t="str">
            <v>WM35038043Q006</v>
          </cell>
          <cell r="C558">
            <v>47.97</v>
          </cell>
          <cell r="D558" t="str">
            <v>PRD-6-03</v>
          </cell>
          <cell r="E558" t="str">
            <v>O159555</v>
          </cell>
          <cell r="F558" t="str">
            <v>CALL CHARGES</v>
          </cell>
          <cell r="G558" t="str">
            <v>30432</v>
          </cell>
          <cell r="H558" t="str">
            <v>6509</v>
          </cell>
          <cell r="I558" t="str">
            <v>E344453</v>
          </cell>
        </row>
        <row r="559">
          <cell r="A559" t="str">
            <v>BRITISH TELECOMMUNICATIONS PLC</v>
          </cell>
          <cell r="B559" t="str">
            <v>WM35038035Q006</v>
          </cell>
          <cell r="C559">
            <v>47.97</v>
          </cell>
          <cell r="D559" t="str">
            <v>PRD-6-03</v>
          </cell>
          <cell r="E559" t="str">
            <v>O159555</v>
          </cell>
          <cell r="F559" t="str">
            <v>CALL CHARGES</v>
          </cell>
          <cell r="G559" t="str">
            <v>30432</v>
          </cell>
          <cell r="H559" t="str">
            <v>6509</v>
          </cell>
          <cell r="I559" t="str">
            <v>E344452</v>
          </cell>
        </row>
        <row r="560">
          <cell r="A560" t="str">
            <v>BRITISH TELECOMMUNICATIONS PLC</v>
          </cell>
          <cell r="B560" t="str">
            <v>WM35038030Q006</v>
          </cell>
          <cell r="C560">
            <v>47.97</v>
          </cell>
          <cell r="D560" t="str">
            <v>PRD-6-03</v>
          </cell>
          <cell r="E560" t="str">
            <v>O159555</v>
          </cell>
          <cell r="F560" t="str">
            <v>CALL CHARGES</v>
          </cell>
          <cell r="G560" t="str">
            <v>30432</v>
          </cell>
          <cell r="H560" t="str">
            <v>6509</v>
          </cell>
          <cell r="I560" t="str">
            <v>E344451</v>
          </cell>
        </row>
        <row r="561">
          <cell r="A561" t="str">
            <v>BRITISH TELECOMMUNICATIONS PLC</v>
          </cell>
          <cell r="B561" t="str">
            <v>WM34894019Q009</v>
          </cell>
          <cell r="C561">
            <v>47.97</v>
          </cell>
          <cell r="D561" t="str">
            <v>PRD-6-03</v>
          </cell>
          <cell r="E561" t="str">
            <v>O159555</v>
          </cell>
          <cell r="F561" t="str">
            <v>CALL CHARGES</v>
          </cell>
          <cell r="G561" t="str">
            <v>30432</v>
          </cell>
          <cell r="H561" t="str">
            <v>6509</v>
          </cell>
          <cell r="I561" t="str">
            <v>E344450</v>
          </cell>
        </row>
        <row r="562">
          <cell r="A562" t="str">
            <v>BRITISH TELECOMMUNICATIONS PLC</v>
          </cell>
          <cell r="B562" t="str">
            <v>WM34998191Q007</v>
          </cell>
          <cell r="C562">
            <v>47.97</v>
          </cell>
          <cell r="D562" t="str">
            <v>PRD-6-03</v>
          </cell>
          <cell r="E562" t="str">
            <v>O159555</v>
          </cell>
          <cell r="F562" t="str">
            <v>CALL CHARGES</v>
          </cell>
          <cell r="G562" t="str">
            <v>30432</v>
          </cell>
          <cell r="H562" t="str">
            <v>6509</v>
          </cell>
          <cell r="I562" t="str">
            <v>E344449</v>
          </cell>
        </row>
        <row r="563">
          <cell r="A563" t="str">
            <v>BRITISH TELECOMMUNICATIONS PLC</v>
          </cell>
          <cell r="B563" t="str">
            <v>WM34977494Q007</v>
          </cell>
          <cell r="C563">
            <v>47.97</v>
          </cell>
          <cell r="D563" t="str">
            <v>PRD-6-03</v>
          </cell>
          <cell r="E563" t="str">
            <v>O159555</v>
          </cell>
          <cell r="F563" t="str">
            <v>CALL CHARGES</v>
          </cell>
          <cell r="G563" t="str">
            <v>30432</v>
          </cell>
          <cell r="H563" t="str">
            <v>6509</v>
          </cell>
          <cell r="I563" t="str">
            <v>E344448</v>
          </cell>
        </row>
        <row r="564">
          <cell r="A564" t="str">
            <v>BRITISH TELECOMMUNICATIONS PLC</v>
          </cell>
          <cell r="B564" t="str">
            <v>WM35232163Q003</v>
          </cell>
          <cell r="C564">
            <v>47.97</v>
          </cell>
          <cell r="D564" t="str">
            <v>PRD-6-03</v>
          </cell>
          <cell r="E564" t="str">
            <v>O159555</v>
          </cell>
          <cell r="F564" t="str">
            <v>CALL CHARGES</v>
          </cell>
          <cell r="G564" t="str">
            <v>30432</v>
          </cell>
          <cell r="H564" t="str">
            <v>6509</v>
          </cell>
          <cell r="I564" t="str">
            <v>E342499</v>
          </cell>
        </row>
        <row r="565">
          <cell r="A565" t="str">
            <v>BRITISH TELECOMMUNICATIONS PLC</v>
          </cell>
          <cell r="B565" t="str">
            <v>WM34951170Q008</v>
          </cell>
          <cell r="C565">
            <v>47.97</v>
          </cell>
          <cell r="D565" t="str">
            <v>PRD-6-03</v>
          </cell>
          <cell r="E565" t="str">
            <v>O159555</v>
          </cell>
          <cell r="F565" t="str">
            <v>CALL CHARGES</v>
          </cell>
          <cell r="G565" t="str">
            <v>30432</v>
          </cell>
          <cell r="H565" t="str">
            <v>6509</v>
          </cell>
          <cell r="I565" t="str">
            <v>E344447</v>
          </cell>
        </row>
        <row r="566">
          <cell r="A566" t="str">
            <v>BRITISH TELECOMMUNICATIONS PLC</v>
          </cell>
          <cell r="B566" t="str">
            <v>WM35237511Q003</v>
          </cell>
          <cell r="C566">
            <v>47.97</v>
          </cell>
          <cell r="D566" t="str">
            <v>PRD-6-03</v>
          </cell>
          <cell r="E566" t="str">
            <v>O159555</v>
          </cell>
          <cell r="F566" t="str">
            <v>CALL CHARGES</v>
          </cell>
          <cell r="G566" t="str">
            <v>30432</v>
          </cell>
          <cell r="H566" t="str">
            <v>6509</v>
          </cell>
          <cell r="I566" t="str">
            <v>E344446</v>
          </cell>
        </row>
        <row r="567">
          <cell r="A567" t="str">
            <v>BRITISH TELECOMMUNICATIONS PLC</v>
          </cell>
          <cell r="B567" t="str">
            <v>WM34902911Q009</v>
          </cell>
          <cell r="C567">
            <v>47.97</v>
          </cell>
          <cell r="D567" t="str">
            <v>PRD-6-03</v>
          </cell>
          <cell r="E567" t="str">
            <v>O159555</v>
          </cell>
          <cell r="F567" t="str">
            <v>CALL CHARGES</v>
          </cell>
          <cell r="G567" t="str">
            <v>30432</v>
          </cell>
          <cell r="H567" t="str">
            <v>6509</v>
          </cell>
          <cell r="I567" t="str">
            <v>E344445</v>
          </cell>
        </row>
        <row r="568">
          <cell r="A568" t="str">
            <v>BRITISH TELECOMMUNICATIONS PLC</v>
          </cell>
          <cell r="B568" t="str">
            <v>WM35235815Q003</v>
          </cell>
          <cell r="C568">
            <v>47.97</v>
          </cell>
          <cell r="D568" t="str">
            <v>PRD-6-03</v>
          </cell>
          <cell r="E568" t="str">
            <v>O159555</v>
          </cell>
          <cell r="F568" t="str">
            <v>CALL CHARGES</v>
          </cell>
          <cell r="G568" t="str">
            <v>30432</v>
          </cell>
          <cell r="H568" t="str">
            <v>6509</v>
          </cell>
          <cell r="I568" t="str">
            <v>E342498</v>
          </cell>
        </row>
        <row r="569">
          <cell r="A569" t="str">
            <v>BRITISH TELECOMMUNICATIONS PLC</v>
          </cell>
          <cell r="B569" t="str">
            <v>WM34995022Q006</v>
          </cell>
          <cell r="C569">
            <v>47.97</v>
          </cell>
          <cell r="D569" t="str">
            <v>PRD-6-03</v>
          </cell>
          <cell r="E569" t="str">
            <v>O159555</v>
          </cell>
          <cell r="F569" t="str">
            <v>CALL CHARGES</v>
          </cell>
          <cell r="G569" t="str">
            <v>30432</v>
          </cell>
          <cell r="H569" t="str">
            <v>6509</v>
          </cell>
          <cell r="I569" t="str">
            <v>E344439</v>
          </cell>
        </row>
        <row r="570">
          <cell r="A570" t="str">
            <v>BRITISH TELECOMMUNICATIONS PLC</v>
          </cell>
          <cell r="B570" t="str">
            <v>WM34995022Q006</v>
          </cell>
          <cell r="C570">
            <v>-47.97</v>
          </cell>
          <cell r="D570" t="str">
            <v>PRD-6-03</v>
          </cell>
          <cell r="E570" t="str">
            <v>O159555</v>
          </cell>
          <cell r="F570" t="str">
            <v>CALL CHARGES</v>
          </cell>
          <cell r="G570" t="str">
            <v>30432</v>
          </cell>
          <cell r="H570" t="str">
            <v>6509</v>
          </cell>
          <cell r="I570" t="str">
            <v>E344439</v>
          </cell>
        </row>
        <row r="571">
          <cell r="A571" t="str">
            <v>BRITISH TELECOMMUNICATIONS PLC</v>
          </cell>
          <cell r="B571" t="str">
            <v>WM34995022Q006</v>
          </cell>
          <cell r="C571">
            <v>47.97</v>
          </cell>
          <cell r="D571" t="str">
            <v>PRD-6-03</v>
          </cell>
          <cell r="E571" t="str">
            <v>O159555</v>
          </cell>
          <cell r="F571" t="str">
            <v>CALL CHARGES</v>
          </cell>
          <cell r="G571" t="str">
            <v>30432</v>
          </cell>
          <cell r="H571" t="str">
            <v>6509</v>
          </cell>
          <cell r="I571" t="str">
            <v>E344439</v>
          </cell>
        </row>
        <row r="572">
          <cell r="A572" t="str">
            <v>BRITISH TELECOMMUNICATIONS PLC</v>
          </cell>
          <cell r="B572" t="str">
            <v>WM34912573Q008</v>
          </cell>
          <cell r="C572">
            <v>47.97</v>
          </cell>
          <cell r="D572" t="str">
            <v>PRD-6-03</v>
          </cell>
          <cell r="E572" t="str">
            <v>O159555</v>
          </cell>
          <cell r="F572" t="str">
            <v>CALL CHARGES</v>
          </cell>
          <cell r="G572" t="str">
            <v>30432</v>
          </cell>
          <cell r="H572" t="str">
            <v>6509</v>
          </cell>
          <cell r="I572" t="str">
            <v>E344438</v>
          </cell>
        </row>
        <row r="573">
          <cell r="A573" t="str">
            <v>BRITISH TELECOMMUNICATIONS PLC</v>
          </cell>
          <cell r="B573" t="str">
            <v>XI0820P0170284Q017</v>
          </cell>
          <cell r="C573">
            <v>848.03</v>
          </cell>
          <cell r="D573" t="str">
            <v>PRD-6-03</v>
          </cell>
          <cell r="G573" t="str">
            <v>30432</v>
          </cell>
          <cell r="H573" t="str">
            <v>6512</v>
          </cell>
          <cell r="I573" t="str">
            <v>E345326</v>
          </cell>
        </row>
        <row r="574">
          <cell r="A574" t="str">
            <v>BRITISH TELECOMMUNICATIONS PLC</v>
          </cell>
          <cell r="B574" t="str">
            <v>EWNNCACCT0284Q030</v>
          </cell>
          <cell r="C574">
            <v>5829</v>
          </cell>
          <cell r="D574" t="str">
            <v>PRD-6-03</v>
          </cell>
          <cell r="G574" t="str">
            <v>30432</v>
          </cell>
          <cell r="H574" t="str">
            <v>6512</v>
          </cell>
          <cell r="I574" t="str">
            <v>E345312</v>
          </cell>
        </row>
        <row r="575">
          <cell r="A575" t="str">
            <v>BRITISH TELECOMMUNICATIONS PLC</v>
          </cell>
          <cell r="B575" t="str">
            <v>XI0014P0090294Q030</v>
          </cell>
          <cell r="C575">
            <v>671.25</v>
          </cell>
          <cell r="D575" t="str">
            <v>PRD-6-03</v>
          </cell>
          <cell r="G575" t="str">
            <v>30432</v>
          </cell>
          <cell r="H575" t="str">
            <v>6512</v>
          </cell>
          <cell r="I575" t="str">
            <v>E345311</v>
          </cell>
        </row>
        <row r="576">
          <cell r="A576" t="str">
            <v>BRITISH TELECOMMUNICATIONS PLC</v>
          </cell>
          <cell r="B576" t="str">
            <v>XI0011P0060284Q030</v>
          </cell>
          <cell r="C576">
            <v>1059.52</v>
          </cell>
          <cell r="D576" t="str">
            <v>PRD-6-03</v>
          </cell>
          <cell r="G576" t="str">
            <v>30432</v>
          </cell>
          <cell r="H576" t="str">
            <v>6512</v>
          </cell>
          <cell r="I576" t="str">
            <v>E345310</v>
          </cell>
        </row>
        <row r="577">
          <cell r="A577" t="str">
            <v>BRITISH TELECOMMUNICATIONS PLC</v>
          </cell>
          <cell r="B577" t="str">
            <v>XI0013P0080284Q030</v>
          </cell>
          <cell r="C577">
            <v>707.18</v>
          </cell>
          <cell r="D577" t="str">
            <v>PRD-6-03</v>
          </cell>
          <cell r="G577" t="str">
            <v>30432</v>
          </cell>
          <cell r="H577" t="str">
            <v>6512</v>
          </cell>
          <cell r="I577" t="str">
            <v>E345309</v>
          </cell>
        </row>
        <row r="578">
          <cell r="A578" t="str">
            <v>BRITISH TELECOMMUNICATIONS PLC</v>
          </cell>
          <cell r="B578" t="str">
            <v>XI083790180284Q009</v>
          </cell>
          <cell r="C578">
            <v>576.75</v>
          </cell>
          <cell r="D578" t="str">
            <v>PRD-6-03</v>
          </cell>
          <cell r="G578" t="str">
            <v>30432</v>
          </cell>
          <cell r="H578" t="str">
            <v>6512</v>
          </cell>
          <cell r="I578" t="str">
            <v>E345308</v>
          </cell>
        </row>
        <row r="579">
          <cell r="A579" t="str">
            <v>BRITISH TELECOMMUNICATIONS PLC</v>
          </cell>
          <cell r="B579" t="str">
            <v>XI0018P0130284Q030</v>
          </cell>
          <cell r="C579">
            <v>671.25</v>
          </cell>
          <cell r="D579" t="str">
            <v>PRD-6-03</v>
          </cell>
          <cell r="G579" t="str">
            <v>30432</v>
          </cell>
          <cell r="H579" t="str">
            <v>6512</v>
          </cell>
          <cell r="I579" t="str">
            <v>E345307</v>
          </cell>
        </row>
        <row r="580">
          <cell r="A580" t="str">
            <v>BRITISH TELECOMMUNICATIONS PLC</v>
          </cell>
          <cell r="B580" t="str">
            <v>XI0008P0030284Q030</v>
          </cell>
          <cell r="C580">
            <v>636.5</v>
          </cell>
          <cell r="D580" t="str">
            <v>PRD-6-03</v>
          </cell>
          <cell r="G580" t="str">
            <v>30432</v>
          </cell>
          <cell r="H580" t="str">
            <v>6512</v>
          </cell>
          <cell r="I580" t="str">
            <v>E345306</v>
          </cell>
        </row>
        <row r="581">
          <cell r="A581" t="str">
            <v>BRITISH TELECOMMUNICATIONS PLC</v>
          </cell>
          <cell r="B581" t="str">
            <v>XI0009P0040284Q030</v>
          </cell>
          <cell r="C581">
            <v>671.25</v>
          </cell>
          <cell r="D581" t="str">
            <v>PRD-6-03</v>
          </cell>
          <cell r="G581" t="str">
            <v>30432</v>
          </cell>
          <cell r="H581" t="str">
            <v>6512</v>
          </cell>
          <cell r="I581" t="str">
            <v>E345305</v>
          </cell>
        </row>
        <row r="582">
          <cell r="A582" t="str">
            <v>BRITISH TELECOMMUNICATIONS PLC</v>
          </cell>
          <cell r="B582" t="str">
            <v>XI0017P0120284Q030</v>
          </cell>
          <cell r="C582">
            <v>707</v>
          </cell>
          <cell r="D582" t="str">
            <v>PRD-6-03</v>
          </cell>
          <cell r="G582" t="str">
            <v>30432</v>
          </cell>
          <cell r="H582" t="str">
            <v>6512</v>
          </cell>
          <cell r="I582" t="str">
            <v>E345304</v>
          </cell>
        </row>
        <row r="583">
          <cell r="A583" t="str">
            <v>BRITISH TELECOMMUNICATIONS PLC</v>
          </cell>
          <cell r="B583" t="str">
            <v>XI0006P0010284Q030</v>
          </cell>
          <cell r="C583">
            <v>1694.63</v>
          </cell>
          <cell r="D583" t="str">
            <v>PRD-6-03</v>
          </cell>
          <cell r="G583" t="str">
            <v>30432</v>
          </cell>
          <cell r="H583" t="str">
            <v>6512</v>
          </cell>
          <cell r="I583" t="str">
            <v>E345303</v>
          </cell>
        </row>
        <row r="584">
          <cell r="A584" t="str">
            <v>BRITISH TELECOMMUNICATIONS PLC</v>
          </cell>
          <cell r="B584" t="str">
            <v>XI0819P0160284Q018</v>
          </cell>
          <cell r="C584">
            <v>636.5</v>
          </cell>
          <cell r="D584" t="str">
            <v>PRD-6-03</v>
          </cell>
          <cell r="G584" t="str">
            <v>30432</v>
          </cell>
          <cell r="H584" t="str">
            <v>6512</v>
          </cell>
          <cell r="I584" t="str">
            <v>E345302</v>
          </cell>
        </row>
        <row r="585">
          <cell r="A585" t="str">
            <v>BRITISH TELECOMMUNICATIONS PLC</v>
          </cell>
          <cell r="B585" t="str">
            <v>20198063A008</v>
          </cell>
          <cell r="C585">
            <v>1374</v>
          </cell>
          <cell r="D585" t="str">
            <v>PRD-6-03</v>
          </cell>
          <cell r="G585" t="str">
            <v>30432</v>
          </cell>
          <cell r="H585" t="str">
            <v>6513</v>
          </cell>
          <cell r="I585" t="str">
            <v>E338440</v>
          </cell>
        </row>
        <row r="586">
          <cell r="A586" t="str">
            <v>BRITISH TELECOMMUNICATIONS PLC</v>
          </cell>
          <cell r="B586" t="str">
            <v>20203254A009</v>
          </cell>
          <cell r="C586">
            <v>8126.4</v>
          </cell>
          <cell r="D586" t="str">
            <v>PRD-6-03</v>
          </cell>
          <cell r="G586" t="str">
            <v>30432</v>
          </cell>
          <cell r="H586" t="str">
            <v>6513</v>
          </cell>
          <cell r="I586" t="str">
            <v>E338436</v>
          </cell>
        </row>
        <row r="587">
          <cell r="A587" t="str">
            <v>BRITISH TELECOMMUNICATIONS PLC</v>
          </cell>
          <cell r="B587" t="str">
            <v>20307934Q010</v>
          </cell>
          <cell r="C587">
            <v>2497.5</v>
          </cell>
          <cell r="D587" t="str">
            <v>PRD-6-03</v>
          </cell>
          <cell r="G587" t="str">
            <v>30432</v>
          </cell>
          <cell r="H587" t="str">
            <v>6514</v>
          </cell>
          <cell r="I587" t="str">
            <v>E345780</v>
          </cell>
        </row>
        <row r="588">
          <cell r="A588" t="str">
            <v>CABLE &amp; WIRELESS COMMUNICATIONS SERVICES LTD</v>
          </cell>
          <cell r="B588" t="str">
            <v>177948</v>
          </cell>
          <cell r="C588">
            <v>831.83</v>
          </cell>
          <cell r="D588" t="str">
            <v>PRD-6-03</v>
          </cell>
          <cell r="G588" t="str">
            <v>30432</v>
          </cell>
          <cell r="H588" t="str">
            <v>6516</v>
          </cell>
          <cell r="I588" t="str">
            <v>E345327</v>
          </cell>
        </row>
        <row r="589">
          <cell r="A589" t="str">
            <v>CABLE &amp; WIRELESS COMMUNICATIONS SERVICES LTD</v>
          </cell>
          <cell r="B589" t="str">
            <v>20002522</v>
          </cell>
          <cell r="C589">
            <v>925</v>
          </cell>
          <cell r="D589" t="str">
            <v>PRD-6-03</v>
          </cell>
          <cell r="G589" t="str">
            <v>30432</v>
          </cell>
          <cell r="H589" t="str">
            <v>6516</v>
          </cell>
          <cell r="I589" t="str">
            <v>E345313</v>
          </cell>
        </row>
        <row r="590">
          <cell r="A590" t="str">
            <v>CABLE &amp; WIRELESS COMMUNICATIONS SERVICES LTD</v>
          </cell>
          <cell r="B590" t="str">
            <v>176749</v>
          </cell>
          <cell r="C590">
            <v>831.83</v>
          </cell>
          <cell r="D590" t="str">
            <v>PRD-6-03</v>
          </cell>
          <cell r="G590" t="str">
            <v>30432</v>
          </cell>
          <cell r="H590" t="str">
            <v>6516</v>
          </cell>
          <cell r="I590" t="str">
            <v>E342950</v>
          </cell>
        </row>
        <row r="591">
          <cell r="A591" t="str">
            <v>CABLE &amp; WIRELESS COMMUNICATIONS SERVICES LTD</v>
          </cell>
          <cell r="B591" t="str">
            <v>15919441</v>
          </cell>
          <cell r="C591">
            <v>193.84</v>
          </cell>
          <cell r="D591" t="str">
            <v>PRD-6-03</v>
          </cell>
          <cell r="G591" t="str">
            <v>30432</v>
          </cell>
          <cell r="H591" t="str">
            <v>6517</v>
          </cell>
          <cell r="I591" t="str">
            <v>E345213</v>
          </cell>
        </row>
        <row r="592">
          <cell r="A592" t="str">
            <v>CABLE &amp; WIRELESS COMMUNICATIONS SERVICES LTD</v>
          </cell>
          <cell r="B592" t="str">
            <v>15606408</v>
          </cell>
          <cell r="C592">
            <v>471.18</v>
          </cell>
          <cell r="D592" t="str">
            <v>PRD-6-03</v>
          </cell>
          <cell r="G592" t="str">
            <v>30432</v>
          </cell>
          <cell r="H592" t="str">
            <v>6517</v>
          </cell>
          <cell r="I592" t="str">
            <v>E345314</v>
          </cell>
        </row>
        <row r="593">
          <cell r="A593" t="str">
            <v>CAMPBELL LEE COMPUTER SERVICES LTD</v>
          </cell>
          <cell r="B593" t="str">
            <v>27667</v>
          </cell>
          <cell r="C593">
            <v>1200</v>
          </cell>
          <cell r="D593" t="str">
            <v>PRD-6-03</v>
          </cell>
          <cell r="E593" t="str">
            <v>O159292</v>
          </cell>
          <cell r="F593" t="str">
            <v>MANAGED SERVICES</v>
          </cell>
          <cell r="G593" t="str">
            <v>30432</v>
          </cell>
          <cell r="H593" t="str">
            <v>4524</v>
          </cell>
          <cell r="I593" t="str">
            <v>E343812</v>
          </cell>
        </row>
        <row r="594">
          <cell r="A594" t="str">
            <v>CAMPBELL LEE COMPUTER SERVICES LTD</v>
          </cell>
          <cell r="B594" t="str">
            <v>27667</v>
          </cell>
          <cell r="C594">
            <v>6750</v>
          </cell>
          <cell r="D594" t="str">
            <v>PRD-6-03</v>
          </cell>
          <cell r="E594" t="str">
            <v>O159292</v>
          </cell>
          <cell r="F594" t="str">
            <v>MANAGED SERVICES</v>
          </cell>
          <cell r="G594" t="str">
            <v>30432</v>
          </cell>
          <cell r="H594" t="str">
            <v>4524</v>
          </cell>
          <cell r="I594" t="str">
            <v>E343812</v>
          </cell>
        </row>
        <row r="595">
          <cell r="A595" t="str">
            <v>CAMPBELL LEE COMPUTER SERVICES LTD</v>
          </cell>
          <cell r="B595" t="str">
            <v>27667</v>
          </cell>
          <cell r="C595">
            <v>9750</v>
          </cell>
          <cell r="D595" t="str">
            <v>PRD-6-03</v>
          </cell>
          <cell r="E595" t="str">
            <v>O159292</v>
          </cell>
          <cell r="F595" t="str">
            <v>MANAGED SERVICES</v>
          </cell>
          <cell r="G595" t="str">
            <v>30432</v>
          </cell>
          <cell r="H595" t="str">
            <v>4524</v>
          </cell>
          <cell r="I595" t="str">
            <v>E343812</v>
          </cell>
        </row>
        <row r="596">
          <cell r="A596" t="str">
            <v>CAMPBELL LEE COMPUTER SERVICES LTD</v>
          </cell>
          <cell r="B596" t="str">
            <v>27667</v>
          </cell>
          <cell r="C596">
            <v>1200</v>
          </cell>
          <cell r="D596" t="str">
            <v>PRD-6-03</v>
          </cell>
          <cell r="E596" t="str">
            <v>O159292</v>
          </cell>
          <cell r="F596" t="str">
            <v>MANAGED SERVICES</v>
          </cell>
          <cell r="G596" t="str">
            <v>30432</v>
          </cell>
          <cell r="H596" t="str">
            <v>4524</v>
          </cell>
          <cell r="I596" t="str">
            <v>E343812</v>
          </cell>
        </row>
        <row r="597">
          <cell r="A597" t="str">
            <v>CAMPBELL LEE COMPUTER SERVICES LTD</v>
          </cell>
          <cell r="B597" t="str">
            <v>27667</v>
          </cell>
          <cell r="C597">
            <v>1200</v>
          </cell>
          <cell r="D597" t="str">
            <v>PRD-6-03</v>
          </cell>
          <cell r="E597" t="str">
            <v>O159292</v>
          </cell>
          <cell r="F597" t="str">
            <v>MANAGED SERVICES</v>
          </cell>
          <cell r="G597" t="str">
            <v>30432</v>
          </cell>
          <cell r="H597" t="str">
            <v>4524</v>
          </cell>
          <cell r="I597" t="str">
            <v>E343812</v>
          </cell>
        </row>
        <row r="598">
          <cell r="A598" t="str">
            <v>CAMPBELL LEE COMPUTER SERVICES LTD</v>
          </cell>
          <cell r="B598" t="str">
            <v>27667</v>
          </cell>
          <cell r="C598">
            <v>1000</v>
          </cell>
          <cell r="D598" t="str">
            <v>PRD-6-03</v>
          </cell>
          <cell r="E598" t="str">
            <v>O159292</v>
          </cell>
          <cell r="F598" t="str">
            <v>MANAGED SERVICES</v>
          </cell>
          <cell r="G598" t="str">
            <v>30432</v>
          </cell>
          <cell r="H598" t="str">
            <v>4524</v>
          </cell>
          <cell r="I598" t="str">
            <v>E343812</v>
          </cell>
        </row>
        <row r="599">
          <cell r="A599" t="str">
            <v>CAMPBELL LEE COMPUTER SERVICES LTD</v>
          </cell>
          <cell r="B599" t="str">
            <v>27667</v>
          </cell>
          <cell r="C599">
            <v>2250</v>
          </cell>
          <cell r="D599" t="str">
            <v>PRD-6-03</v>
          </cell>
          <cell r="E599" t="str">
            <v>O159292</v>
          </cell>
          <cell r="F599" t="str">
            <v>MANAGED SERVICES</v>
          </cell>
          <cell r="G599" t="str">
            <v>30432</v>
          </cell>
          <cell r="H599" t="str">
            <v>4524</v>
          </cell>
          <cell r="I599" t="str">
            <v>E343812</v>
          </cell>
        </row>
        <row r="600">
          <cell r="A600" t="str">
            <v>CAMPBELL LEE COMPUTER SERVICES LTD</v>
          </cell>
          <cell r="B600" t="str">
            <v>27667</v>
          </cell>
          <cell r="C600">
            <v>7000</v>
          </cell>
          <cell r="D600" t="str">
            <v>PRD-6-03</v>
          </cell>
          <cell r="E600" t="str">
            <v>O159292</v>
          </cell>
          <cell r="F600" t="str">
            <v>MANAGED SERVICES</v>
          </cell>
          <cell r="G600" t="str">
            <v>30432</v>
          </cell>
          <cell r="H600" t="str">
            <v>4524</v>
          </cell>
          <cell r="I600" t="str">
            <v>E343812</v>
          </cell>
        </row>
        <row r="601">
          <cell r="A601" t="str">
            <v>CAMPBELL LEE COMPUTER SERVICES LTD</v>
          </cell>
          <cell r="B601" t="str">
            <v>27667</v>
          </cell>
          <cell r="C601">
            <v>2400</v>
          </cell>
          <cell r="D601" t="str">
            <v>PRD-6-03</v>
          </cell>
          <cell r="E601" t="str">
            <v>O159292</v>
          </cell>
          <cell r="F601" t="str">
            <v>MANAGED SERVICES</v>
          </cell>
          <cell r="G601" t="str">
            <v>30432</v>
          </cell>
          <cell r="H601" t="str">
            <v>4524</v>
          </cell>
          <cell r="I601" t="str">
            <v>E343812</v>
          </cell>
        </row>
        <row r="602">
          <cell r="A602" t="str">
            <v>CAMPBELL LEE COMPUTER SERVICES LTD</v>
          </cell>
          <cell r="B602" t="str">
            <v>27667</v>
          </cell>
          <cell r="C602">
            <v>7200</v>
          </cell>
          <cell r="D602" t="str">
            <v>PRD-6-03</v>
          </cell>
          <cell r="E602" t="str">
            <v>O159292</v>
          </cell>
          <cell r="F602" t="str">
            <v>MANAGED SERVICES</v>
          </cell>
          <cell r="G602" t="str">
            <v>30432</v>
          </cell>
          <cell r="H602" t="str">
            <v>4524</v>
          </cell>
          <cell r="I602" t="str">
            <v>E343812</v>
          </cell>
        </row>
        <row r="603">
          <cell r="A603" t="str">
            <v>CITY CABS (EDINBURGH) LTD</v>
          </cell>
          <cell r="B603" t="str">
            <v>49854</v>
          </cell>
          <cell r="C603">
            <v>14.1</v>
          </cell>
          <cell r="D603" t="str">
            <v>PRD-6-03</v>
          </cell>
          <cell r="G603" t="str">
            <v>12201</v>
          </cell>
          <cell r="H603" t="str">
            <v>5303</v>
          </cell>
          <cell r="I603" t="str">
            <v>E261336</v>
          </cell>
        </row>
        <row r="604">
          <cell r="A604" t="str">
            <v>CITY CABS (EDINBURGH) LTD</v>
          </cell>
          <cell r="B604" t="str">
            <v>48630</v>
          </cell>
          <cell r="C604">
            <v>29.9</v>
          </cell>
          <cell r="D604" t="str">
            <v>PRD-6-03</v>
          </cell>
          <cell r="G604" t="str">
            <v>12201</v>
          </cell>
          <cell r="H604" t="str">
            <v>5303</v>
          </cell>
          <cell r="I604" t="str">
            <v>E254072</v>
          </cell>
        </row>
        <row r="605">
          <cell r="A605" t="str">
            <v>CITY CABS (EDINBURGH) LTD</v>
          </cell>
          <cell r="B605" t="str">
            <v>47228</v>
          </cell>
          <cell r="C605">
            <v>45.3</v>
          </cell>
          <cell r="D605" t="str">
            <v>PRD-6-03</v>
          </cell>
          <cell r="G605" t="str">
            <v>12201</v>
          </cell>
          <cell r="H605" t="str">
            <v>5303</v>
          </cell>
          <cell r="I605" t="str">
            <v>E245075</v>
          </cell>
        </row>
        <row r="606">
          <cell r="A606" t="str">
            <v>CITY CABS (EDINBURGH) LTD</v>
          </cell>
          <cell r="B606" t="str">
            <v>46298</v>
          </cell>
          <cell r="C606">
            <v>14.5</v>
          </cell>
          <cell r="D606" t="str">
            <v>PRD-6-03</v>
          </cell>
          <cell r="G606" t="str">
            <v>12201</v>
          </cell>
          <cell r="H606" t="str">
            <v>5303</v>
          </cell>
          <cell r="I606" t="str">
            <v>E241377</v>
          </cell>
        </row>
        <row r="607">
          <cell r="A607" t="str">
            <v>CITY COURIERS</v>
          </cell>
          <cell r="B607" t="str">
            <v>MAR2003109</v>
          </cell>
          <cell r="C607">
            <v>47.65</v>
          </cell>
          <cell r="D607" t="str">
            <v>PRD-6-03</v>
          </cell>
          <cell r="G607" t="str">
            <v>12201</v>
          </cell>
          <cell r="H607" t="str">
            <v>5303</v>
          </cell>
          <cell r="I607" t="str">
            <v>E332510</v>
          </cell>
        </row>
        <row r="608">
          <cell r="A608" t="str">
            <v>CITY COURIERS</v>
          </cell>
          <cell r="B608" t="str">
            <v>APR2003109</v>
          </cell>
          <cell r="C608">
            <v>12</v>
          </cell>
          <cell r="D608" t="str">
            <v>PRD-6-03</v>
          </cell>
          <cell r="G608" t="str">
            <v>30432</v>
          </cell>
          <cell r="H608" t="str">
            <v>6303</v>
          </cell>
          <cell r="I608" t="str">
            <v>E333593</v>
          </cell>
        </row>
        <row r="609">
          <cell r="A609" t="str">
            <v>CITY INFORMATION SERVICES</v>
          </cell>
          <cell r="B609" t="str">
            <v>S001401</v>
          </cell>
          <cell r="C609">
            <v>220</v>
          </cell>
          <cell r="D609" t="str">
            <v>PRD-6-03</v>
          </cell>
          <cell r="E609" t="str">
            <v>O159911</v>
          </cell>
          <cell r="F609" t="str">
            <v>HARDWARE MAINTENANCE</v>
          </cell>
          <cell r="G609" t="str">
            <v>30432</v>
          </cell>
          <cell r="H609" t="str">
            <v>6113</v>
          </cell>
          <cell r="I609" t="str">
            <v>E345993</v>
          </cell>
        </row>
        <row r="610">
          <cell r="A610" t="str">
            <v>COMMIDEA</v>
          </cell>
          <cell r="B610" t="str">
            <v>50173</v>
          </cell>
          <cell r="C610">
            <v>17</v>
          </cell>
          <cell r="D610" t="str">
            <v>PRD-6-03</v>
          </cell>
          <cell r="E610" t="str">
            <v>O154505</v>
          </cell>
          <cell r="F610" t="str">
            <v>SOFTWARE MAINTENANCE</v>
          </cell>
          <cell r="G610" t="str">
            <v>30430</v>
          </cell>
          <cell r="H610" t="str">
            <v>6107</v>
          </cell>
          <cell r="I610" t="str">
            <v>E344005</v>
          </cell>
        </row>
        <row r="611">
          <cell r="A611" t="str">
            <v>COMPUTACENTER LTD</v>
          </cell>
          <cell r="B611" t="str">
            <v>4475153</v>
          </cell>
          <cell r="C611">
            <v>68.97</v>
          </cell>
          <cell r="D611" t="str">
            <v>PRD-6-03</v>
          </cell>
          <cell r="E611" t="str">
            <v>O159052</v>
          </cell>
          <cell r="F611" t="str">
            <v>IT SOFTWARE</v>
          </cell>
          <cell r="G611" t="str">
            <v>30430</v>
          </cell>
          <cell r="H611" t="str">
            <v>6102</v>
          </cell>
          <cell r="I611" t="str">
            <v>E344016</v>
          </cell>
        </row>
        <row r="612">
          <cell r="A612" t="str">
            <v>COMPUTACENTER LTD</v>
          </cell>
          <cell r="B612" t="str">
            <v>4475153</v>
          </cell>
          <cell r="C612">
            <v>209.14</v>
          </cell>
          <cell r="D612" t="str">
            <v>PRD-6-03</v>
          </cell>
          <cell r="E612" t="str">
            <v>O159052</v>
          </cell>
          <cell r="F612" t="str">
            <v>IT SOFTWARE</v>
          </cell>
          <cell r="G612" t="str">
            <v>30430</v>
          </cell>
          <cell r="H612" t="str">
            <v>6102</v>
          </cell>
          <cell r="I612" t="str">
            <v>E344016</v>
          </cell>
        </row>
        <row r="613">
          <cell r="A613" t="str">
            <v>COMPUTACENTER LTD</v>
          </cell>
          <cell r="B613" t="str">
            <v>4475153</v>
          </cell>
          <cell r="C613">
            <v>620.04</v>
          </cell>
          <cell r="D613" t="str">
            <v>PRD-6-03</v>
          </cell>
          <cell r="E613" t="str">
            <v>O159052</v>
          </cell>
          <cell r="F613" t="str">
            <v>IT SOFTWARE</v>
          </cell>
          <cell r="G613" t="str">
            <v>30430</v>
          </cell>
          <cell r="H613" t="str">
            <v>6102</v>
          </cell>
          <cell r="I613" t="str">
            <v>E344016</v>
          </cell>
        </row>
        <row r="614">
          <cell r="A614" t="str">
            <v>COMPUTACENTER LTD</v>
          </cell>
          <cell r="B614" t="str">
            <v>4474151</v>
          </cell>
          <cell r="C614">
            <v>206.68</v>
          </cell>
          <cell r="D614" t="str">
            <v>PRD-6-03</v>
          </cell>
          <cell r="E614" t="str">
            <v>O159053</v>
          </cell>
          <cell r="F614" t="str">
            <v>IT SOFTWARE</v>
          </cell>
          <cell r="G614" t="str">
            <v>30430</v>
          </cell>
          <cell r="H614" t="str">
            <v>6102</v>
          </cell>
          <cell r="I614" t="str">
            <v>E343889</v>
          </cell>
        </row>
        <row r="615">
          <cell r="A615" t="str">
            <v>COMPUTACENTER LTD</v>
          </cell>
          <cell r="B615" t="str">
            <v>4483699</v>
          </cell>
          <cell r="C615">
            <v>316.89999999999998</v>
          </cell>
          <cell r="D615" t="str">
            <v>PRD-6-03</v>
          </cell>
          <cell r="E615" t="str">
            <v>O159082</v>
          </cell>
          <cell r="F615" t="str">
            <v>IT HARDWARE</v>
          </cell>
          <cell r="G615" t="str">
            <v>30432</v>
          </cell>
          <cell r="H615" t="str">
            <v>6103</v>
          </cell>
          <cell r="I615" t="str">
            <v>E344663</v>
          </cell>
        </row>
        <row r="616">
          <cell r="A616" t="str">
            <v>COMPUTACENTER LTD</v>
          </cell>
          <cell r="B616" t="str">
            <v>4490337</v>
          </cell>
          <cell r="C616">
            <v>-119.08</v>
          </cell>
          <cell r="D616" t="str">
            <v>PRD-6-03</v>
          </cell>
          <cell r="G616" t="str">
            <v>30432</v>
          </cell>
          <cell r="H616" t="str">
            <v>6103</v>
          </cell>
          <cell r="I616" t="str">
            <v>E345173</v>
          </cell>
        </row>
        <row r="617">
          <cell r="A617" t="str">
            <v>COMPUTACENTER LTD</v>
          </cell>
          <cell r="B617" t="str">
            <v>4473577</v>
          </cell>
          <cell r="C617">
            <v>119.08</v>
          </cell>
          <cell r="D617" t="str">
            <v>PRD-6-03</v>
          </cell>
          <cell r="G617" t="str">
            <v>30432</v>
          </cell>
          <cell r="H617" t="str">
            <v>6103</v>
          </cell>
          <cell r="I617" t="str">
            <v>E343907</v>
          </cell>
        </row>
        <row r="618">
          <cell r="A618" t="str">
            <v>COMPUTACENTER LTD</v>
          </cell>
          <cell r="B618" t="str">
            <v>4480811</v>
          </cell>
          <cell r="C618">
            <v>132</v>
          </cell>
          <cell r="D618" t="str">
            <v>PRD-6-03</v>
          </cell>
          <cell r="E618" t="str">
            <v>O159079</v>
          </cell>
          <cell r="F618" t="str">
            <v>IT HARDWARE</v>
          </cell>
          <cell r="G618" t="str">
            <v>30432</v>
          </cell>
          <cell r="H618" t="str">
            <v>6103</v>
          </cell>
          <cell r="I618" t="str">
            <v>E344303</v>
          </cell>
        </row>
        <row r="619">
          <cell r="A619" t="str">
            <v>COMPUTACENTER LTD</v>
          </cell>
          <cell r="B619" t="str">
            <v>4480811</v>
          </cell>
          <cell r="C619">
            <v>48</v>
          </cell>
          <cell r="D619" t="str">
            <v>PRD-6-03</v>
          </cell>
          <cell r="E619" t="str">
            <v>O159079</v>
          </cell>
          <cell r="F619" t="str">
            <v>IT HARDWARE</v>
          </cell>
          <cell r="G619" t="str">
            <v>30432</v>
          </cell>
          <cell r="H619" t="str">
            <v>6103</v>
          </cell>
          <cell r="I619" t="str">
            <v>E344303</v>
          </cell>
        </row>
        <row r="620">
          <cell r="A620" t="str">
            <v>COMPUTACENTER LTD</v>
          </cell>
          <cell r="B620" t="str">
            <v>4480393</v>
          </cell>
          <cell r="C620">
            <v>91.87</v>
          </cell>
          <cell r="D620" t="str">
            <v>PRD-6-03</v>
          </cell>
          <cell r="E620" t="str">
            <v>O159299</v>
          </cell>
          <cell r="F620" t="str">
            <v>IT HARDWARE</v>
          </cell>
          <cell r="G620" t="str">
            <v>30432</v>
          </cell>
          <cell r="H620" t="str">
            <v>6103</v>
          </cell>
          <cell r="I620" t="str">
            <v>E344304</v>
          </cell>
        </row>
        <row r="621">
          <cell r="A621" t="str">
            <v>COMPUTACENTER LTD</v>
          </cell>
          <cell r="B621" t="str">
            <v>4480691</v>
          </cell>
          <cell r="C621">
            <v>840</v>
          </cell>
          <cell r="D621" t="str">
            <v>PRD-6-03</v>
          </cell>
          <cell r="E621" t="str">
            <v>O158741</v>
          </cell>
          <cell r="F621" t="str">
            <v>IT HARDWARE</v>
          </cell>
          <cell r="G621" t="str">
            <v>30432</v>
          </cell>
          <cell r="H621" t="str">
            <v>6103</v>
          </cell>
          <cell r="I621" t="str">
            <v>E344305</v>
          </cell>
        </row>
        <row r="622">
          <cell r="A622" t="str">
            <v>COMPUTACENTER LTD</v>
          </cell>
          <cell r="B622" t="str">
            <v>4480691</v>
          </cell>
          <cell r="C622">
            <v>48</v>
          </cell>
          <cell r="D622" t="str">
            <v>PRD-6-03</v>
          </cell>
          <cell r="E622" t="str">
            <v>O158741</v>
          </cell>
          <cell r="F622" t="str">
            <v>IT HARDWARE</v>
          </cell>
          <cell r="G622" t="str">
            <v>30432</v>
          </cell>
          <cell r="H622" t="str">
            <v>6103</v>
          </cell>
          <cell r="I622" t="str">
            <v>E344305</v>
          </cell>
        </row>
        <row r="623">
          <cell r="A623" t="str">
            <v>COMPUTACENTER LTD</v>
          </cell>
          <cell r="B623" t="str">
            <v>4476717</v>
          </cell>
          <cell r="C623">
            <v>24.26</v>
          </cell>
          <cell r="D623" t="str">
            <v>PRD-6-03</v>
          </cell>
          <cell r="E623" t="str">
            <v>O159080</v>
          </cell>
          <cell r="F623" t="str">
            <v>IT HARDWARE</v>
          </cell>
          <cell r="G623" t="str">
            <v>30432</v>
          </cell>
          <cell r="H623" t="str">
            <v>6103</v>
          </cell>
          <cell r="I623" t="str">
            <v>E344130</v>
          </cell>
        </row>
        <row r="624">
          <cell r="A624" t="str">
            <v>COMPUTACENTER LTD</v>
          </cell>
          <cell r="B624" t="str">
            <v>4476717</v>
          </cell>
          <cell r="C624">
            <v>134.5</v>
          </cell>
          <cell r="D624" t="str">
            <v>PRD-6-03</v>
          </cell>
          <cell r="E624" t="str">
            <v>O159080</v>
          </cell>
          <cell r="F624" t="str">
            <v>IT HARDWARE</v>
          </cell>
          <cell r="G624" t="str">
            <v>30432</v>
          </cell>
          <cell r="H624" t="str">
            <v>6103</v>
          </cell>
          <cell r="I624" t="str">
            <v>E344130</v>
          </cell>
        </row>
        <row r="625">
          <cell r="A625" t="str">
            <v>COMPUTACENTER LTD</v>
          </cell>
          <cell r="B625" t="str">
            <v>4473568</v>
          </cell>
          <cell r="C625">
            <v>138.66</v>
          </cell>
          <cell r="D625" t="str">
            <v>PRD-6-03</v>
          </cell>
          <cell r="E625" t="str">
            <v>O159081</v>
          </cell>
          <cell r="F625" t="str">
            <v>IT HARDWARE</v>
          </cell>
          <cell r="G625" t="str">
            <v>30432</v>
          </cell>
          <cell r="H625" t="str">
            <v>6103</v>
          </cell>
          <cell r="I625" t="str">
            <v>E343908</v>
          </cell>
        </row>
        <row r="626">
          <cell r="A626" t="str">
            <v>COMPUTACENTER LTD</v>
          </cell>
          <cell r="B626" t="str">
            <v>4473568</v>
          </cell>
          <cell r="C626">
            <v>27.5</v>
          </cell>
          <cell r="D626" t="str">
            <v>PRD-6-03</v>
          </cell>
          <cell r="E626" t="str">
            <v>O159081</v>
          </cell>
          <cell r="F626" t="str">
            <v>IT HARDWARE</v>
          </cell>
          <cell r="G626" t="str">
            <v>30432</v>
          </cell>
          <cell r="H626" t="str">
            <v>6103</v>
          </cell>
          <cell r="I626" t="str">
            <v>E343908</v>
          </cell>
        </row>
        <row r="627">
          <cell r="A627" t="str">
            <v>COMPUTACENTER LTD</v>
          </cell>
          <cell r="B627" t="str">
            <v>4468507</v>
          </cell>
          <cell r="C627">
            <v>378</v>
          </cell>
          <cell r="D627" t="str">
            <v>PRD-6-03</v>
          </cell>
          <cell r="E627" t="str">
            <v>O158827</v>
          </cell>
          <cell r="F627" t="str">
            <v>IT HARDWARE</v>
          </cell>
          <cell r="G627" t="str">
            <v>30432</v>
          </cell>
          <cell r="H627" t="str">
            <v>6103</v>
          </cell>
          <cell r="I627" t="str">
            <v>E343464</v>
          </cell>
        </row>
        <row r="628">
          <cell r="A628" t="str">
            <v>COMPUTACENTER LTD</v>
          </cell>
          <cell r="B628" t="str">
            <v>4467199</v>
          </cell>
          <cell r="C628">
            <v>24</v>
          </cell>
          <cell r="D628" t="str">
            <v>PRD-6-03</v>
          </cell>
          <cell r="E628" t="str">
            <v>O158386</v>
          </cell>
          <cell r="F628" t="str">
            <v>IT HARDWARE</v>
          </cell>
          <cell r="G628" t="str">
            <v>30432</v>
          </cell>
          <cell r="H628" t="str">
            <v>6103</v>
          </cell>
          <cell r="I628" t="str">
            <v>E343345</v>
          </cell>
        </row>
        <row r="629">
          <cell r="A629" t="str">
            <v>COMPUTACENTER LTD</v>
          </cell>
          <cell r="B629" t="str">
            <v>4467101</v>
          </cell>
          <cell r="C629">
            <v>238.38</v>
          </cell>
          <cell r="D629" t="str">
            <v>PRD-6-03</v>
          </cell>
          <cell r="E629" t="str">
            <v>O158386</v>
          </cell>
          <cell r="F629" t="str">
            <v>IT HARDWARE</v>
          </cell>
          <cell r="G629" t="str">
            <v>30432</v>
          </cell>
          <cell r="H629" t="str">
            <v>6103</v>
          </cell>
          <cell r="I629" t="str">
            <v>E343344</v>
          </cell>
        </row>
        <row r="630">
          <cell r="A630" t="str">
            <v>COMPUTACENTER LTD</v>
          </cell>
          <cell r="B630" t="str">
            <v>4467101</v>
          </cell>
          <cell r="C630">
            <v>24</v>
          </cell>
          <cell r="D630" t="str">
            <v>PRD-6-03</v>
          </cell>
          <cell r="E630" t="str">
            <v>O158386</v>
          </cell>
          <cell r="F630" t="str">
            <v>IT HARDWARE</v>
          </cell>
          <cell r="G630" t="str">
            <v>30432</v>
          </cell>
          <cell r="H630" t="str">
            <v>6103</v>
          </cell>
          <cell r="I630" t="str">
            <v>E343344</v>
          </cell>
        </row>
        <row r="631">
          <cell r="A631" t="str">
            <v>COMPUTACENTER LTD</v>
          </cell>
          <cell r="B631" t="str">
            <v>4467141</v>
          </cell>
          <cell r="C631">
            <v>0</v>
          </cell>
          <cell r="D631" t="str">
            <v>PRD-6-03</v>
          </cell>
          <cell r="E631" t="str">
            <v>O158386</v>
          </cell>
          <cell r="F631" t="str">
            <v>IT HARDWARE</v>
          </cell>
          <cell r="G631" t="str">
            <v>30432</v>
          </cell>
          <cell r="H631" t="str">
            <v>6103</v>
          </cell>
          <cell r="I631" t="str">
            <v>E343343</v>
          </cell>
        </row>
        <row r="632">
          <cell r="A632" t="str">
            <v>COMPUTACENTER LTD</v>
          </cell>
          <cell r="B632" t="str">
            <v>4467141</v>
          </cell>
          <cell r="C632">
            <v>24</v>
          </cell>
          <cell r="D632" t="str">
            <v>PRD-6-03</v>
          </cell>
          <cell r="E632" t="str">
            <v>O158386</v>
          </cell>
          <cell r="F632" t="str">
            <v>IT HARDWARE</v>
          </cell>
          <cell r="G632" t="str">
            <v>30432</v>
          </cell>
          <cell r="H632" t="str">
            <v>6103</v>
          </cell>
          <cell r="I632" t="str">
            <v>E343343</v>
          </cell>
        </row>
        <row r="633">
          <cell r="A633" t="str">
            <v>CORPORATE DIRECT (EUROPE) PLC</v>
          </cell>
          <cell r="B633" t="str">
            <v>INV69543</v>
          </cell>
          <cell r="C633">
            <v>28.49</v>
          </cell>
          <cell r="D633" t="str">
            <v>PRD-6-03</v>
          </cell>
          <cell r="E633" t="str">
            <v>O158353</v>
          </cell>
          <cell r="F633" t="str">
            <v>IT HARDWARE</v>
          </cell>
          <cell r="G633" t="str">
            <v>30432</v>
          </cell>
          <cell r="H633" t="str">
            <v>6103</v>
          </cell>
          <cell r="I633" t="str">
            <v>E344022</v>
          </cell>
        </row>
        <row r="634">
          <cell r="A634" t="str">
            <v>CORPORATE DIRECT (EUROPE) PLC</v>
          </cell>
          <cell r="B634" t="str">
            <v>INV69930</v>
          </cell>
          <cell r="C634">
            <v>47.94</v>
          </cell>
          <cell r="D634" t="str">
            <v>PRD-6-03</v>
          </cell>
          <cell r="E634" t="str">
            <v>O158761</v>
          </cell>
          <cell r="F634" t="str">
            <v>IT HARDWARE</v>
          </cell>
          <cell r="G634" t="str">
            <v>30432</v>
          </cell>
          <cell r="H634" t="str">
            <v>6103</v>
          </cell>
          <cell r="I634" t="str">
            <v>E344021</v>
          </cell>
        </row>
        <row r="635">
          <cell r="A635" t="str">
            <v>DECAL LTD</v>
          </cell>
          <cell r="B635" t="str">
            <v>2041</v>
          </cell>
          <cell r="C635">
            <v>9750</v>
          </cell>
          <cell r="D635" t="str">
            <v>PRD-6-03</v>
          </cell>
          <cell r="E635" t="str">
            <v>O159482</v>
          </cell>
          <cell r="F635" t="str">
            <v>SOFTWARE MAINTENANCE</v>
          </cell>
          <cell r="G635" t="str">
            <v>30430</v>
          </cell>
          <cell r="H635" t="str">
            <v>6107</v>
          </cell>
          <cell r="I635" t="str">
            <v>E344353</v>
          </cell>
        </row>
        <row r="636">
          <cell r="A636" t="str">
            <v>FAST CORPORATE SERVICES LTD</v>
          </cell>
          <cell r="B636" t="str">
            <v>023381RT1</v>
          </cell>
          <cell r="C636">
            <v>5000</v>
          </cell>
          <cell r="D636" t="str">
            <v>PRD-6-03</v>
          </cell>
          <cell r="E636" t="str">
            <v>O159395</v>
          </cell>
          <cell r="F636" t="str">
            <v>SUBSCRIPTIONS</v>
          </cell>
          <cell r="G636" t="str">
            <v>30432</v>
          </cell>
          <cell r="H636" t="str">
            <v>2304</v>
          </cell>
          <cell r="I636" t="str">
            <v>E344138</v>
          </cell>
        </row>
        <row r="637">
          <cell r="A637" t="str">
            <v>IMAGIN SOLUTIONS</v>
          </cell>
          <cell r="B637" t="str">
            <v>O02510017443</v>
          </cell>
          <cell r="C637">
            <v>5788</v>
          </cell>
          <cell r="D637" t="str">
            <v>PRD-6-03</v>
          </cell>
          <cell r="E637" t="str">
            <v>O159124</v>
          </cell>
          <cell r="F637" t="str">
            <v>SOFTWARE MAINTENANCE</v>
          </cell>
          <cell r="G637" t="str">
            <v>30430</v>
          </cell>
          <cell r="H637" t="str">
            <v>6107</v>
          </cell>
          <cell r="I637" t="str">
            <v>E343606</v>
          </cell>
        </row>
        <row r="638">
          <cell r="A638" t="str">
            <v>INMAC UK LTD</v>
          </cell>
          <cell r="B638" t="str">
            <v>J1832229</v>
          </cell>
          <cell r="C638">
            <v>77.8</v>
          </cell>
          <cell r="D638" t="str">
            <v>PRD-6-03</v>
          </cell>
          <cell r="E638" t="str">
            <v>O159083</v>
          </cell>
          <cell r="F638" t="str">
            <v>IT HARDWARE</v>
          </cell>
          <cell r="G638" t="str">
            <v>30432</v>
          </cell>
          <cell r="H638" t="str">
            <v>6103</v>
          </cell>
          <cell r="I638" t="str">
            <v>E343969</v>
          </cell>
        </row>
        <row r="639">
          <cell r="A639" t="str">
            <v>ITNET UK LTD</v>
          </cell>
          <cell r="B639" t="str">
            <v>IS0000001105</v>
          </cell>
          <cell r="C639">
            <v>3062.5</v>
          </cell>
          <cell r="D639" t="str">
            <v>PRD-6-03</v>
          </cell>
          <cell r="E639" t="str">
            <v>O158828</v>
          </cell>
          <cell r="F639" t="str">
            <v>MANAGED SERVICES</v>
          </cell>
          <cell r="G639" t="str">
            <v>30432</v>
          </cell>
          <cell r="H639" t="str">
            <v>4524</v>
          </cell>
          <cell r="I639" t="str">
            <v>E346066</v>
          </cell>
        </row>
        <row r="640">
          <cell r="A640" t="str">
            <v>JOHN G RUSSELL (TRANSPORT) LTD</v>
          </cell>
          <cell r="B640" t="str">
            <v>583072</v>
          </cell>
          <cell r="C640">
            <v>65</v>
          </cell>
          <cell r="D640" t="str">
            <v>PRD-6-03</v>
          </cell>
          <cell r="E640" t="str">
            <v>O159576</v>
          </cell>
          <cell r="F640" t="str">
            <v>HARDWARE MAINTENANCE</v>
          </cell>
          <cell r="G640" t="str">
            <v>30432</v>
          </cell>
          <cell r="H640" t="str">
            <v>6106</v>
          </cell>
          <cell r="I640" t="str">
            <v>E341149</v>
          </cell>
        </row>
        <row r="641">
          <cell r="A641" t="str">
            <v>ORION MEDIA MARKETING PLC</v>
          </cell>
          <cell r="B641" t="str">
            <v>694186</v>
          </cell>
          <cell r="C641">
            <v>2550</v>
          </cell>
          <cell r="D641" t="str">
            <v>PRD-6-03</v>
          </cell>
          <cell r="E641" t="str">
            <v>O159047</v>
          </cell>
          <cell r="F641" t="str">
            <v>IT HARDWARE</v>
          </cell>
          <cell r="G641" t="str">
            <v>30432</v>
          </cell>
          <cell r="H641" t="str">
            <v>6103</v>
          </cell>
          <cell r="I641" t="str">
            <v>E344050</v>
          </cell>
        </row>
        <row r="642">
          <cell r="A642" t="str">
            <v>ORION MEDIA MARKETING PLC</v>
          </cell>
          <cell r="B642" t="str">
            <v>678909</v>
          </cell>
          <cell r="C642">
            <v>96</v>
          </cell>
          <cell r="D642" t="str">
            <v>PRD-6-03</v>
          </cell>
          <cell r="E642" t="str">
            <v>O159045</v>
          </cell>
          <cell r="F642" t="str">
            <v>IT HARDWARE</v>
          </cell>
          <cell r="G642" t="str">
            <v>30432</v>
          </cell>
          <cell r="H642" t="str">
            <v>6103</v>
          </cell>
          <cell r="I642" t="str">
            <v>E343614</v>
          </cell>
        </row>
        <row r="643">
          <cell r="A643" t="str">
            <v>ORION MEDIA MARKETING PLC</v>
          </cell>
          <cell r="B643" t="str">
            <v>678909</v>
          </cell>
          <cell r="C643">
            <v>1178</v>
          </cell>
          <cell r="D643" t="str">
            <v>PRD-6-03</v>
          </cell>
          <cell r="E643" t="str">
            <v>O159045</v>
          </cell>
          <cell r="F643" t="str">
            <v>IT HARDWARE</v>
          </cell>
          <cell r="G643" t="str">
            <v>30432</v>
          </cell>
          <cell r="H643" t="str">
            <v>6103</v>
          </cell>
          <cell r="I643" t="str">
            <v>E343614</v>
          </cell>
        </row>
        <row r="644">
          <cell r="A644" t="str">
            <v>RS COMPONENTS LTD</v>
          </cell>
          <cell r="B644" t="str">
            <v>4859999</v>
          </cell>
          <cell r="C644">
            <v>93.12</v>
          </cell>
          <cell r="D644" t="str">
            <v>PRD-6-03</v>
          </cell>
          <cell r="E644" t="str">
            <v>O152919</v>
          </cell>
          <cell r="F644" t="str">
            <v>IT HARDWARE</v>
          </cell>
          <cell r="G644" t="str">
            <v>30432</v>
          </cell>
          <cell r="H644" t="str">
            <v>6103</v>
          </cell>
          <cell r="I644" t="str">
            <v>E333163</v>
          </cell>
        </row>
        <row r="645">
          <cell r="A645" t="str">
            <v>SAPPHIRE TECHNOLOGIES LTD</v>
          </cell>
          <cell r="B645" t="str">
            <v>N3I004</v>
          </cell>
          <cell r="C645">
            <v>135</v>
          </cell>
          <cell r="D645" t="str">
            <v>PRD-6-03</v>
          </cell>
          <cell r="E645" t="str">
            <v>O159487</v>
          </cell>
          <cell r="F645" t="str">
            <v>SOFTWARE MAINTENANCE</v>
          </cell>
          <cell r="G645" t="str">
            <v>30430</v>
          </cell>
          <cell r="H645" t="str">
            <v>6107</v>
          </cell>
          <cell r="I645" t="str">
            <v>E345243</v>
          </cell>
        </row>
        <row r="646">
          <cell r="A646" t="str">
            <v>SAPPHIRE TECHNOLOGIES LTD</v>
          </cell>
          <cell r="B646" t="str">
            <v>N3I004</v>
          </cell>
          <cell r="C646">
            <v>1176</v>
          </cell>
          <cell r="D646" t="str">
            <v>PRD-6-03</v>
          </cell>
          <cell r="E646" t="str">
            <v>O159487</v>
          </cell>
          <cell r="F646" t="str">
            <v>SOFTWARE MAINTENANCE</v>
          </cell>
          <cell r="G646" t="str">
            <v>30430</v>
          </cell>
          <cell r="H646" t="str">
            <v>6107</v>
          </cell>
          <cell r="I646" t="str">
            <v>E345243</v>
          </cell>
        </row>
        <row r="647">
          <cell r="A647" t="str">
            <v>SAPPHIRE TECHNOLOGIES LTD</v>
          </cell>
          <cell r="B647" t="str">
            <v>N3I004</v>
          </cell>
          <cell r="C647">
            <v>1083</v>
          </cell>
          <cell r="D647" t="str">
            <v>PRD-6-03</v>
          </cell>
          <cell r="E647" t="str">
            <v>O159487</v>
          </cell>
          <cell r="F647" t="str">
            <v>SOFTWARE MAINTENANCE</v>
          </cell>
          <cell r="G647" t="str">
            <v>30430</v>
          </cell>
          <cell r="H647" t="str">
            <v>6107</v>
          </cell>
          <cell r="I647" t="str">
            <v>E345243</v>
          </cell>
        </row>
        <row r="648">
          <cell r="A648" t="str">
            <v>SAPPHIRE TECHNOLOGIES LTD</v>
          </cell>
          <cell r="B648" t="str">
            <v>2459</v>
          </cell>
          <cell r="C648">
            <v>7000</v>
          </cell>
          <cell r="D648" t="str">
            <v>PRD-6-03</v>
          </cell>
          <cell r="E648" t="str">
            <v>O159484</v>
          </cell>
          <cell r="F648" t="str">
            <v>SOFTWARE MAINTENANCE</v>
          </cell>
          <cell r="G648" t="str">
            <v>30430</v>
          </cell>
          <cell r="H648" t="str">
            <v>6107</v>
          </cell>
          <cell r="I648" t="str">
            <v>E344964</v>
          </cell>
        </row>
        <row r="649">
          <cell r="A649" t="str">
            <v>SAPPHIRE TECHNOLOGIES LTD</v>
          </cell>
          <cell r="B649" t="str">
            <v>2442</v>
          </cell>
          <cell r="C649">
            <v>3750</v>
          </cell>
          <cell r="D649" t="str">
            <v>PRD-6-03</v>
          </cell>
          <cell r="E649" t="str">
            <v>O159486</v>
          </cell>
          <cell r="F649" t="str">
            <v>SOFTWARE MAINTENANCE</v>
          </cell>
          <cell r="G649" t="str">
            <v>30432</v>
          </cell>
          <cell r="H649" t="str">
            <v>6107</v>
          </cell>
          <cell r="I649" t="str">
            <v>E344963</v>
          </cell>
        </row>
        <row r="650">
          <cell r="A650" t="str">
            <v>SAPPHIRE TECHNOLOGIES LTD</v>
          </cell>
          <cell r="B650" t="str">
            <v>2442</v>
          </cell>
          <cell r="C650">
            <v>7482</v>
          </cell>
          <cell r="D650" t="str">
            <v>PRD-6-03</v>
          </cell>
          <cell r="E650" t="str">
            <v>O159486</v>
          </cell>
          <cell r="F650" t="str">
            <v>SOFTWARE MAINTENANCE</v>
          </cell>
          <cell r="G650" t="str">
            <v>30432</v>
          </cell>
          <cell r="H650" t="str">
            <v>6107</v>
          </cell>
          <cell r="I650" t="str">
            <v>E344963</v>
          </cell>
        </row>
        <row r="651">
          <cell r="A651" t="str">
            <v>SERCK CONTROLS LTD</v>
          </cell>
          <cell r="B651" t="str">
            <v>ASI10003389</v>
          </cell>
          <cell r="C651">
            <v>250</v>
          </cell>
          <cell r="D651" t="str">
            <v>PRD-6-03</v>
          </cell>
          <cell r="E651" t="str">
            <v>O157536</v>
          </cell>
          <cell r="F651" t="str">
            <v>IT SOFTWARE</v>
          </cell>
          <cell r="G651" t="str">
            <v>30430</v>
          </cell>
          <cell r="H651" t="str">
            <v>6102</v>
          </cell>
          <cell r="I651" t="str">
            <v>E344056</v>
          </cell>
        </row>
        <row r="652">
          <cell r="A652" t="str">
            <v>SUN MICROSYSTEMS LTD</v>
          </cell>
          <cell r="B652" t="str">
            <v>440062785</v>
          </cell>
          <cell r="C652">
            <v>-17974.87</v>
          </cell>
          <cell r="D652" t="str">
            <v>PRD-6-03</v>
          </cell>
          <cell r="E652" t="str">
            <v>O159429</v>
          </cell>
          <cell r="F652" t="str">
            <v>HARDWARE MAINTENANCE</v>
          </cell>
          <cell r="G652" t="str">
            <v>30432</v>
          </cell>
          <cell r="H652" t="str">
            <v>6106</v>
          </cell>
          <cell r="I652" t="str">
            <v>E344163</v>
          </cell>
        </row>
        <row r="653">
          <cell r="A653" t="str">
            <v>SUN MICROSYSTEMS LTD</v>
          </cell>
          <cell r="B653" t="str">
            <v>440050512</v>
          </cell>
          <cell r="C653">
            <v>271482.01</v>
          </cell>
          <cell r="D653" t="str">
            <v>PRD-6-03</v>
          </cell>
          <cell r="E653" t="str">
            <v>O159429</v>
          </cell>
          <cell r="F653" t="str">
            <v>HARDWARE MAINTENANCE</v>
          </cell>
          <cell r="G653" t="str">
            <v>30432</v>
          </cell>
          <cell r="H653" t="str">
            <v>6106</v>
          </cell>
          <cell r="I653" t="str">
            <v>E344162</v>
          </cell>
        </row>
        <row r="654">
          <cell r="A654" t="str">
            <v>TELEWEST COMMUNICATIONS (SCOTLAND) LTD</v>
          </cell>
          <cell r="B654" t="str">
            <v>224375901501090903</v>
          </cell>
          <cell r="C654">
            <v>13</v>
          </cell>
          <cell r="D654" t="str">
            <v>PRD-6-03</v>
          </cell>
          <cell r="G654" t="str">
            <v>30432</v>
          </cell>
          <cell r="H654" t="str">
            <v>6509</v>
          </cell>
          <cell r="I654" t="str">
            <v>E345239</v>
          </cell>
        </row>
        <row r="655">
          <cell r="A655" t="str">
            <v>WIDE WORLD SERVICES LTD</v>
          </cell>
          <cell r="B655" t="str">
            <v>20030067</v>
          </cell>
          <cell r="C655">
            <v>200</v>
          </cell>
          <cell r="D655" t="str">
            <v>PRD-6-03</v>
          </cell>
          <cell r="E655" t="str">
            <v>O160177</v>
          </cell>
          <cell r="F655" t="str">
            <v>MANAGED SERVICES</v>
          </cell>
          <cell r="G655" t="str">
            <v>30432</v>
          </cell>
          <cell r="H655" t="str">
            <v>4524</v>
          </cell>
          <cell r="I655" t="str">
            <v>E345569</v>
          </cell>
        </row>
        <row r="656">
          <cell r="A656" t="str">
            <v>WIDE WORLD SERVICES LTD</v>
          </cell>
          <cell r="B656" t="str">
            <v>20030067</v>
          </cell>
          <cell r="C656">
            <v>-200</v>
          </cell>
          <cell r="D656" t="str">
            <v>PRD-6-03</v>
          </cell>
          <cell r="E656" t="str">
            <v>O160177</v>
          </cell>
          <cell r="F656" t="str">
            <v>MANAGED SERVICES</v>
          </cell>
          <cell r="G656" t="str">
            <v>30432</v>
          </cell>
          <cell r="H656" t="str">
            <v>4524</v>
          </cell>
          <cell r="I656" t="str">
            <v>E345569</v>
          </cell>
        </row>
        <row r="657">
          <cell r="A657" t="str">
            <v>WIDE WORLD SERVICES LTD</v>
          </cell>
          <cell r="B657" t="str">
            <v>20030034</v>
          </cell>
          <cell r="C657">
            <v>8719</v>
          </cell>
          <cell r="D657" t="str">
            <v>PRD-6-03</v>
          </cell>
          <cell r="E657" t="str">
            <v>O160177</v>
          </cell>
          <cell r="F657" t="str">
            <v>MANAGED SERVICES</v>
          </cell>
          <cell r="G657" t="str">
            <v>30432</v>
          </cell>
          <cell r="H657" t="str">
            <v>4524</v>
          </cell>
          <cell r="I657" t="str">
            <v>E345567</v>
          </cell>
        </row>
        <row r="658">
          <cell r="A658" t="str">
            <v>WIDE WORLD SERVICES LTD</v>
          </cell>
          <cell r="B658" t="str">
            <v>20030058</v>
          </cell>
          <cell r="C658">
            <v>6720</v>
          </cell>
          <cell r="D658" t="str">
            <v>PRD-6-03</v>
          </cell>
          <cell r="E658" t="str">
            <v>O160177</v>
          </cell>
          <cell r="F658" t="str">
            <v>MANAGED SERVICES</v>
          </cell>
          <cell r="G658" t="str">
            <v>30432</v>
          </cell>
          <cell r="H658" t="str">
            <v>4524</v>
          </cell>
          <cell r="I658" t="str">
            <v>E345570</v>
          </cell>
        </row>
        <row r="659">
          <cell r="A659" t="str">
            <v>WIDE WORLD SERVICES LTD</v>
          </cell>
          <cell r="B659" t="str">
            <v>20030067</v>
          </cell>
          <cell r="C659">
            <v>200</v>
          </cell>
          <cell r="D659" t="str">
            <v>PRD-6-03</v>
          </cell>
          <cell r="E659" t="str">
            <v>O160177</v>
          </cell>
          <cell r="F659" t="str">
            <v>MANAGED SERVICES</v>
          </cell>
          <cell r="G659" t="str">
            <v>30432</v>
          </cell>
          <cell r="H659" t="str">
            <v>4524</v>
          </cell>
          <cell r="I659" t="str">
            <v>E345569</v>
          </cell>
        </row>
        <row r="660">
          <cell r="C660">
            <v>397993.66000000003</v>
          </cell>
          <cell r="D660" t="str">
            <v>PRD-6-03 Total</v>
          </cell>
        </row>
        <row r="661">
          <cell r="A661" t="str">
            <v>BIGFISH</v>
          </cell>
          <cell r="B661" t="str">
            <v>19604</v>
          </cell>
          <cell r="C661">
            <v>113.79</v>
          </cell>
          <cell r="D661" t="str">
            <v>PRD-7-03</v>
          </cell>
          <cell r="E661" t="str">
            <v>O160623</v>
          </cell>
          <cell r="F661" t="str">
            <v>IT HARDWARE</v>
          </cell>
          <cell r="G661" t="str">
            <v>30433</v>
          </cell>
          <cell r="H661" t="str">
            <v>6301</v>
          </cell>
          <cell r="I661" t="str">
            <v>E346834</v>
          </cell>
        </row>
        <row r="662">
          <cell r="A662" t="str">
            <v>BIGFISH</v>
          </cell>
          <cell r="B662" t="str">
            <v>19604</v>
          </cell>
          <cell r="C662">
            <v>113.79</v>
          </cell>
          <cell r="D662" t="str">
            <v>PRD-7-03</v>
          </cell>
          <cell r="E662" t="str">
            <v>O160623</v>
          </cell>
          <cell r="F662" t="str">
            <v>IT HARDWARE</v>
          </cell>
          <cell r="G662" t="str">
            <v>30433</v>
          </cell>
          <cell r="H662" t="str">
            <v>6301</v>
          </cell>
          <cell r="I662" t="str">
            <v>E346834</v>
          </cell>
        </row>
        <row r="663">
          <cell r="A663" t="str">
            <v>BIGFISH</v>
          </cell>
          <cell r="B663" t="str">
            <v>19604</v>
          </cell>
          <cell r="C663">
            <v>72.7</v>
          </cell>
          <cell r="D663" t="str">
            <v>PRD-7-03</v>
          </cell>
          <cell r="E663" t="str">
            <v>O160623</v>
          </cell>
          <cell r="F663" t="str">
            <v>IT HARDWARE</v>
          </cell>
          <cell r="G663" t="str">
            <v>30433</v>
          </cell>
          <cell r="H663" t="str">
            <v>6301</v>
          </cell>
          <cell r="I663" t="str">
            <v>E346834</v>
          </cell>
        </row>
        <row r="664">
          <cell r="A664" t="str">
            <v>BIGFISH</v>
          </cell>
          <cell r="B664" t="str">
            <v>19604</v>
          </cell>
          <cell r="C664">
            <v>101.4</v>
          </cell>
          <cell r="D664" t="str">
            <v>PRD-7-03</v>
          </cell>
          <cell r="E664" t="str">
            <v>O160623</v>
          </cell>
          <cell r="F664" t="str">
            <v>IT HARDWARE</v>
          </cell>
          <cell r="G664" t="str">
            <v>30433</v>
          </cell>
          <cell r="H664" t="str">
            <v>6301</v>
          </cell>
          <cell r="I664" t="str">
            <v>E346834</v>
          </cell>
        </row>
        <row r="665">
          <cell r="A665" t="str">
            <v>BIGFISH</v>
          </cell>
          <cell r="B665" t="str">
            <v>19604</v>
          </cell>
          <cell r="C665">
            <v>210.53</v>
          </cell>
          <cell r="D665" t="str">
            <v>PRD-7-03</v>
          </cell>
          <cell r="E665" t="str">
            <v>O160623</v>
          </cell>
          <cell r="F665" t="str">
            <v>IT HARDWARE</v>
          </cell>
          <cell r="G665" t="str">
            <v>30433</v>
          </cell>
          <cell r="H665" t="str">
            <v>6301</v>
          </cell>
          <cell r="I665" t="str">
            <v>E346834</v>
          </cell>
        </row>
        <row r="666">
          <cell r="A666" t="str">
            <v>BIGFISH</v>
          </cell>
          <cell r="B666" t="str">
            <v>19604</v>
          </cell>
          <cell r="C666">
            <v>261.17</v>
          </cell>
          <cell r="D666" t="str">
            <v>PRD-7-03</v>
          </cell>
          <cell r="E666" t="str">
            <v>O160623</v>
          </cell>
          <cell r="F666" t="str">
            <v>IT HARDWARE</v>
          </cell>
          <cell r="G666" t="str">
            <v>30433</v>
          </cell>
          <cell r="H666" t="str">
            <v>6301</v>
          </cell>
          <cell r="I666" t="str">
            <v>E346834</v>
          </cell>
        </row>
        <row r="667">
          <cell r="A667" t="str">
            <v>BLACK BOX</v>
          </cell>
          <cell r="B667" t="str">
            <v>00598819</v>
          </cell>
          <cell r="C667">
            <v>13</v>
          </cell>
          <cell r="D667" t="str">
            <v>PRD-7-03</v>
          </cell>
          <cell r="G667" t="str">
            <v>30432</v>
          </cell>
          <cell r="H667" t="str">
            <v>6115</v>
          </cell>
          <cell r="I667" t="str">
            <v>E346890</v>
          </cell>
        </row>
        <row r="668">
          <cell r="A668" t="str">
            <v>BLACK BOX</v>
          </cell>
          <cell r="B668" t="str">
            <v>00598819</v>
          </cell>
          <cell r="C668">
            <v>236</v>
          </cell>
          <cell r="D668" t="str">
            <v>PRD-7-03</v>
          </cell>
          <cell r="E668" t="str">
            <v>O160688</v>
          </cell>
          <cell r="F668" t="str">
            <v>CABLE</v>
          </cell>
          <cell r="G668" t="str">
            <v>30432</v>
          </cell>
          <cell r="H668" t="str">
            <v>6115</v>
          </cell>
          <cell r="I668" t="str">
            <v>E346890</v>
          </cell>
        </row>
        <row r="669">
          <cell r="A669" t="str">
            <v>BLACK BOX</v>
          </cell>
          <cell r="B669" t="str">
            <v>00598819</v>
          </cell>
          <cell r="C669">
            <v>184</v>
          </cell>
          <cell r="D669" t="str">
            <v>PRD-7-03</v>
          </cell>
          <cell r="E669" t="str">
            <v>O160688</v>
          </cell>
          <cell r="F669" t="str">
            <v>CABLE</v>
          </cell>
          <cell r="G669" t="str">
            <v>30432</v>
          </cell>
          <cell r="H669" t="str">
            <v>6115</v>
          </cell>
          <cell r="I669" t="str">
            <v>E346890</v>
          </cell>
        </row>
        <row r="670">
          <cell r="A670" t="str">
            <v>BRITISH TELECOMMUNICATIONS PLC</v>
          </cell>
          <cell r="B670" t="str">
            <v>WM35185332Q004</v>
          </cell>
          <cell r="C670">
            <v>47.97</v>
          </cell>
          <cell r="D670" t="str">
            <v>PRD-7-03</v>
          </cell>
          <cell r="G670" t="str">
            <v>30432</v>
          </cell>
          <cell r="H670" t="str">
            <v>6509</v>
          </cell>
          <cell r="I670" t="str">
            <v>E348545</v>
          </cell>
        </row>
        <row r="671">
          <cell r="A671" t="str">
            <v>BRITISH TELECOMMUNICATIONS PLC</v>
          </cell>
          <cell r="B671" t="str">
            <v>ES82440857F006</v>
          </cell>
          <cell r="C671">
            <v>-11.61</v>
          </cell>
          <cell r="D671" t="str">
            <v>PRD-7-03</v>
          </cell>
          <cell r="G671" t="str">
            <v>30432</v>
          </cell>
          <cell r="H671" t="str">
            <v>6509</v>
          </cell>
          <cell r="I671" t="str">
            <v>E310300</v>
          </cell>
        </row>
        <row r="672">
          <cell r="A672" t="str">
            <v>BRITISH TELECOMMUNICATIONS PLC</v>
          </cell>
          <cell r="B672" t="str">
            <v>WM35106242F006</v>
          </cell>
          <cell r="C672">
            <v>-31.01</v>
          </cell>
          <cell r="D672" t="str">
            <v>PRD-7-03</v>
          </cell>
          <cell r="G672" t="str">
            <v>30432</v>
          </cell>
          <cell r="H672" t="str">
            <v>6509</v>
          </cell>
          <cell r="I672" t="str">
            <v>E347596</v>
          </cell>
        </row>
        <row r="673">
          <cell r="A673" t="str">
            <v>BRITISH TELECOMMUNICATIONS PLC</v>
          </cell>
          <cell r="B673" t="str">
            <v>WM35137394F006</v>
          </cell>
          <cell r="C673">
            <v>-31.01</v>
          </cell>
          <cell r="D673" t="str">
            <v>PRD-7-03</v>
          </cell>
          <cell r="G673" t="str">
            <v>30432</v>
          </cell>
          <cell r="H673" t="str">
            <v>6509</v>
          </cell>
          <cell r="I673" t="str">
            <v>E347597</v>
          </cell>
        </row>
        <row r="674">
          <cell r="A674" t="str">
            <v>BRITISH TELECOMMUNICATIONS PLC</v>
          </cell>
          <cell r="B674" t="str">
            <v>WM35173128Q004</v>
          </cell>
          <cell r="C674">
            <v>47.97</v>
          </cell>
          <cell r="D674" t="str">
            <v>PRD-7-03</v>
          </cell>
          <cell r="G674" t="str">
            <v>30432</v>
          </cell>
          <cell r="H674" t="str">
            <v>6509</v>
          </cell>
          <cell r="I674" t="str">
            <v>E348394</v>
          </cell>
        </row>
        <row r="675">
          <cell r="A675" t="str">
            <v>BRITISH TELECOMMUNICATIONS PLC</v>
          </cell>
          <cell r="B675" t="str">
            <v>WM35137394Q005</v>
          </cell>
          <cell r="C675">
            <v>47.97</v>
          </cell>
          <cell r="D675" t="str">
            <v>PRD-7-03</v>
          </cell>
          <cell r="G675" t="str">
            <v>30432</v>
          </cell>
          <cell r="H675" t="str">
            <v>6509</v>
          </cell>
          <cell r="I675" t="str">
            <v>E348395</v>
          </cell>
        </row>
        <row r="676">
          <cell r="A676" t="str">
            <v>BRITISH TELECOMMUNICATIONS PLC</v>
          </cell>
          <cell r="B676" t="str">
            <v>WM34868116Q009</v>
          </cell>
          <cell r="C676">
            <v>47.97</v>
          </cell>
          <cell r="D676" t="str">
            <v>PRD-7-03</v>
          </cell>
          <cell r="E676" t="str">
            <v>O160972</v>
          </cell>
          <cell r="F676" t="str">
            <v>CALL CHARGES</v>
          </cell>
          <cell r="G676" t="str">
            <v>30432</v>
          </cell>
          <cell r="H676" t="str">
            <v>6509</v>
          </cell>
          <cell r="I676" t="str">
            <v>E347160</v>
          </cell>
        </row>
        <row r="677">
          <cell r="A677" t="str">
            <v>BRITISH TELECOMMUNICATIONS PLC</v>
          </cell>
          <cell r="B677" t="str">
            <v>WM34965130F008</v>
          </cell>
          <cell r="C677">
            <v>-31.01</v>
          </cell>
          <cell r="D677" t="str">
            <v>PRD-7-03</v>
          </cell>
          <cell r="G677" t="str">
            <v>30432</v>
          </cell>
          <cell r="H677" t="str">
            <v>6509</v>
          </cell>
          <cell r="I677" t="str">
            <v>E347312</v>
          </cell>
        </row>
        <row r="678">
          <cell r="A678" t="str">
            <v>BRITISH TELECOMMUNICATIONS PLC</v>
          </cell>
          <cell r="B678" t="str">
            <v>WM34965130Q007</v>
          </cell>
          <cell r="C678">
            <v>47.97</v>
          </cell>
          <cell r="D678" t="str">
            <v>PRD-7-03</v>
          </cell>
          <cell r="G678" t="str">
            <v>30432</v>
          </cell>
          <cell r="H678" t="str">
            <v>6509</v>
          </cell>
          <cell r="I678" t="str">
            <v>E347311</v>
          </cell>
        </row>
        <row r="679">
          <cell r="A679" t="str">
            <v>BRITISH TELECOMMUNICATIONS PLC</v>
          </cell>
          <cell r="B679" t="str">
            <v>WM35243333F004</v>
          </cell>
          <cell r="C679">
            <v>-31.01</v>
          </cell>
          <cell r="D679" t="str">
            <v>PRD-7-03</v>
          </cell>
          <cell r="G679" t="str">
            <v>30432</v>
          </cell>
          <cell r="H679" t="str">
            <v>6509</v>
          </cell>
          <cell r="I679" t="str">
            <v>E347314</v>
          </cell>
        </row>
        <row r="680">
          <cell r="A680" t="str">
            <v>BRITISH TELECOMMUNICATIONS PLC</v>
          </cell>
          <cell r="B680" t="str">
            <v>WM35243333Q003</v>
          </cell>
          <cell r="C680">
            <v>47.97</v>
          </cell>
          <cell r="D680" t="str">
            <v>PRD-7-03</v>
          </cell>
          <cell r="G680" t="str">
            <v>30432</v>
          </cell>
          <cell r="H680" t="str">
            <v>6509</v>
          </cell>
          <cell r="I680" t="str">
            <v>E347313</v>
          </cell>
        </row>
        <row r="681">
          <cell r="A681" t="str">
            <v>BRITISH TELECOMMUNICATIONS PLC</v>
          </cell>
          <cell r="B681" t="str">
            <v>WM34863260F010</v>
          </cell>
          <cell r="C681">
            <v>-31.01</v>
          </cell>
          <cell r="D681" t="str">
            <v>PRD-7-03</v>
          </cell>
          <cell r="G681" t="str">
            <v>30432</v>
          </cell>
          <cell r="H681" t="str">
            <v>6509</v>
          </cell>
          <cell r="I681" t="str">
            <v>E347316</v>
          </cell>
        </row>
        <row r="682">
          <cell r="A682" t="str">
            <v>BRITISH TELECOMMUNICATIONS PLC</v>
          </cell>
          <cell r="B682" t="str">
            <v>WM34863260Q009</v>
          </cell>
          <cell r="C682">
            <v>47.97</v>
          </cell>
          <cell r="D682" t="str">
            <v>PRD-7-03</v>
          </cell>
          <cell r="G682" t="str">
            <v>30432</v>
          </cell>
          <cell r="H682" t="str">
            <v>6509</v>
          </cell>
          <cell r="I682" t="str">
            <v>E347315</v>
          </cell>
        </row>
        <row r="683">
          <cell r="A683" t="str">
            <v>BRITISH TELECOMMUNICATIONS PLC</v>
          </cell>
          <cell r="B683" t="str">
            <v>WM34863266F010</v>
          </cell>
          <cell r="C683">
            <v>-31.01</v>
          </cell>
          <cell r="D683" t="str">
            <v>PRD-7-03</v>
          </cell>
          <cell r="G683" t="str">
            <v>30432</v>
          </cell>
          <cell r="H683" t="str">
            <v>6509</v>
          </cell>
          <cell r="I683" t="str">
            <v>E347318</v>
          </cell>
        </row>
        <row r="684">
          <cell r="A684" t="str">
            <v>BRITISH TELECOMMUNICATIONS PLC</v>
          </cell>
          <cell r="B684" t="str">
            <v>WM34863266Q009</v>
          </cell>
          <cell r="C684">
            <v>47.97</v>
          </cell>
          <cell r="D684" t="str">
            <v>PRD-7-03</v>
          </cell>
          <cell r="G684" t="str">
            <v>30432</v>
          </cell>
          <cell r="H684" t="str">
            <v>6509</v>
          </cell>
          <cell r="I684" t="str">
            <v>E347317</v>
          </cell>
        </row>
        <row r="685">
          <cell r="A685" t="str">
            <v>BRITISH TELECOMMUNICATIONS PLC</v>
          </cell>
          <cell r="B685" t="str">
            <v>WM34863983F010</v>
          </cell>
          <cell r="C685">
            <v>-31.01</v>
          </cell>
          <cell r="D685" t="str">
            <v>PRD-7-03</v>
          </cell>
          <cell r="G685" t="str">
            <v>30432</v>
          </cell>
          <cell r="H685" t="str">
            <v>6509</v>
          </cell>
          <cell r="I685" t="str">
            <v>E347320</v>
          </cell>
        </row>
        <row r="686">
          <cell r="A686" t="str">
            <v>BRITISH TELECOMMUNICATIONS PLC</v>
          </cell>
          <cell r="B686" t="str">
            <v>WM34863983Q009</v>
          </cell>
          <cell r="C686">
            <v>47.97</v>
          </cell>
          <cell r="D686" t="str">
            <v>PRD-7-03</v>
          </cell>
          <cell r="G686" t="str">
            <v>30432</v>
          </cell>
          <cell r="H686" t="str">
            <v>6509</v>
          </cell>
          <cell r="I686" t="str">
            <v>E347319</v>
          </cell>
        </row>
        <row r="687">
          <cell r="A687" t="str">
            <v>BRITISH TELECOMMUNICATIONS PLC</v>
          </cell>
          <cell r="B687" t="str">
            <v>WM34870854F010</v>
          </cell>
          <cell r="C687">
            <v>-31.01</v>
          </cell>
          <cell r="D687" t="str">
            <v>PRD-7-03</v>
          </cell>
          <cell r="G687" t="str">
            <v>30432</v>
          </cell>
          <cell r="H687" t="str">
            <v>6509</v>
          </cell>
          <cell r="I687" t="str">
            <v>E347322</v>
          </cell>
        </row>
        <row r="688">
          <cell r="A688" t="str">
            <v>BRITISH TELECOMMUNICATIONS PLC</v>
          </cell>
          <cell r="B688" t="str">
            <v>WM34870854Q009</v>
          </cell>
          <cell r="C688">
            <v>47.97</v>
          </cell>
          <cell r="D688" t="str">
            <v>PRD-7-03</v>
          </cell>
          <cell r="G688" t="str">
            <v>30432</v>
          </cell>
          <cell r="H688" t="str">
            <v>6509</v>
          </cell>
          <cell r="I688" t="str">
            <v>E347321</v>
          </cell>
        </row>
        <row r="689">
          <cell r="A689" t="str">
            <v>BRITISH TELECOMMUNICATIONS PLC</v>
          </cell>
          <cell r="B689" t="str">
            <v>WM34871277</v>
          </cell>
          <cell r="C689">
            <v>-31.01</v>
          </cell>
          <cell r="D689" t="str">
            <v>PRD-7-03</v>
          </cell>
          <cell r="G689" t="str">
            <v>30432</v>
          </cell>
          <cell r="H689" t="str">
            <v>6509</v>
          </cell>
          <cell r="I689" t="str">
            <v>E347324</v>
          </cell>
        </row>
        <row r="690">
          <cell r="A690" t="str">
            <v>BRITISH TELECOMMUNICATIONS PLC</v>
          </cell>
          <cell r="B690" t="str">
            <v>WM34871277Q009</v>
          </cell>
          <cell r="C690">
            <v>47.97</v>
          </cell>
          <cell r="D690" t="str">
            <v>PRD-7-03</v>
          </cell>
          <cell r="G690" t="str">
            <v>30432</v>
          </cell>
          <cell r="H690" t="str">
            <v>6509</v>
          </cell>
          <cell r="I690" t="str">
            <v>E347323</v>
          </cell>
        </row>
        <row r="691">
          <cell r="A691" t="str">
            <v>BRITISH TELECOMMUNICATIONS PLC</v>
          </cell>
          <cell r="B691" t="str">
            <v>WM35022099F007</v>
          </cell>
          <cell r="C691">
            <v>-26.81</v>
          </cell>
          <cell r="D691" t="str">
            <v>PRD-7-03</v>
          </cell>
          <cell r="G691" t="str">
            <v>30432</v>
          </cell>
          <cell r="H691" t="str">
            <v>6509</v>
          </cell>
          <cell r="I691" t="str">
            <v>E347326</v>
          </cell>
        </row>
        <row r="692">
          <cell r="A692" t="str">
            <v>BRITISH TELECOMMUNICATIONS PLC</v>
          </cell>
          <cell r="B692" t="str">
            <v>WM35022099Q006</v>
          </cell>
          <cell r="C692">
            <v>47.97</v>
          </cell>
          <cell r="D692" t="str">
            <v>PRD-7-03</v>
          </cell>
          <cell r="G692" t="str">
            <v>30432</v>
          </cell>
          <cell r="H692" t="str">
            <v>6509</v>
          </cell>
          <cell r="I692" t="str">
            <v>E347325</v>
          </cell>
        </row>
        <row r="693">
          <cell r="A693" t="str">
            <v>BRITISH TELECOMMUNICATIONS PLC</v>
          </cell>
          <cell r="B693" t="str">
            <v>WM35110351F006</v>
          </cell>
          <cell r="C693">
            <v>-31.01</v>
          </cell>
          <cell r="D693" t="str">
            <v>PRD-7-03</v>
          </cell>
          <cell r="G693" t="str">
            <v>30432</v>
          </cell>
          <cell r="H693" t="str">
            <v>6509</v>
          </cell>
          <cell r="I693" t="str">
            <v>E347328</v>
          </cell>
        </row>
        <row r="694">
          <cell r="A694" t="str">
            <v>BRITISH TELECOMMUNICATIONS PLC</v>
          </cell>
          <cell r="B694" t="str">
            <v>WM35110351Q005</v>
          </cell>
          <cell r="C694">
            <v>47.97</v>
          </cell>
          <cell r="D694" t="str">
            <v>PRD-7-03</v>
          </cell>
          <cell r="G694" t="str">
            <v>30432</v>
          </cell>
          <cell r="H694" t="str">
            <v>6509</v>
          </cell>
          <cell r="I694" t="str">
            <v>E347327</v>
          </cell>
        </row>
        <row r="695">
          <cell r="A695" t="str">
            <v>BRITISH TELECOMMUNICATIONS PLC</v>
          </cell>
          <cell r="B695" t="str">
            <v>WM35164126F005</v>
          </cell>
          <cell r="C695">
            <v>-31.01</v>
          </cell>
          <cell r="D695" t="str">
            <v>PRD-7-03</v>
          </cell>
          <cell r="G695" t="str">
            <v>30432</v>
          </cell>
          <cell r="H695" t="str">
            <v>6509</v>
          </cell>
          <cell r="I695" t="str">
            <v>E347330</v>
          </cell>
        </row>
        <row r="696">
          <cell r="A696" t="str">
            <v>BRITISH TELECOMMUNICATIONS PLC</v>
          </cell>
          <cell r="B696" t="str">
            <v>WM35164126Q004</v>
          </cell>
          <cell r="C696">
            <v>47.97</v>
          </cell>
          <cell r="D696" t="str">
            <v>PRD-7-03</v>
          </cell>
          <cell r="G696" t="str">
            <v>30432</v>
          </cell>
          <cell r="H696" t="str">
            <v>6509</v>
          </cell>
          <cell r="I696" t="str">
            <v>E347329</v>
          </cell>
        </row>
        <row r="697">
          <cell r="A697" t="str">
            <v>BRITISH TELECOMMUNICATIONS PLC</v>
          </cell>
          <cell r="B697" t="str">
            <v>WM35243332F004</v>
          </cell>
          <cell r="C697">
            <v>-31.01</v>
          </cell>
          <cell r="D697" t="str">
            <v>PRD-7-03</v>
          </cell>
          <cell r="G697" t="str">
            <v>30432</v>
          </cell>
          <cell r="H697" t="str">
            <v>6509</v>
          </cell>
          <cell r="I697" t="str">
            <v>E347332</v>
          </cell>
        </row>
        <row r="698">
          <cell r="A698" t="str">
            <v>BRITISH TELECOMMUNICATIONS PLC</v>
          </cell>
          <cell r="B698" t="str">
            <v>WM35243332Q003</v>
          </cell>
          <cell r="C698">
            <v>47.97</v>
          </cell>
          <cell r="D698" t="str">
            <v>PRD-7-03</v>
          </cell>
          <cell r="G698" t="str">
            <v>30432</v>
          </cell>
          <cell r="H698" t="str">
            <v>6509</v>
          </cell>
          <cell r="I698" t="str">
            <v>E347331</v>
          </cell>
        </row>
        <row r="699">
          <cell r="A699" t="str">
            <v>BRITISH TELECOMMUNICATIONS PLC</v>
          </cell>
          <cell r="B699" t="str">
            <v>WM34970836F008</v>
          </cell>
          <cell r="C699">
            <v>-31.01</v>
          </cell>
          <cell r="D699" t="str">
            <v>PRD-7-03</v>
          </cell>
          <cell r="G699" t="str">
            <v>30432</v>
          </cell>
          <cell r="H699" t="str">
            <v>6509</v>
          </cell>
          <cell r="I699" t="str">
            <v>E347334</v>
          </cell>
        </row>
        <row r="700">
          <cell r="A700" t="str">
            <v>BRITISH TELECOMMUNICATIONS PLC</v>
          </cell>
          <cell r="B700" t="str">
            <v>WM34970836Q007</v>
          </cell>
          <cell r="C700">
            <v>47.97</v>
          </cell>
          <cell r="D700" t="str">
            <v>PRD-7-03</v>
          </cell>
          <cell r="G700" t="str">
            <v>30432</v>
          </cell>
          <cell r="H700" t="str">
            <v>6509</v>
          </cell>
          <cell r="I700" t="str">
            <v>E347333</v>
          </cell>
        </row>
        <row r="701">
          <cell r="A701" t="str">
            <v>BRITISH TELECOMMUNICATIONS PLC</v>
          </cell>
          <cell r="B701" t="str">
            <v>WM35133269F006</v>
          </cell>
          <cell r="C701">
            <v>-31.01</v>
          </cell>
          <cell r="D701" t="str">
            <v>PRD-7-03</v>
          </cell>
          <cell r="G701" t="str">
            <v>30432</v>
          </cell>
          <cell r="H701" t="str">
            <v>6509</v>
          </cell>
          <cell r="I701" t="str">
            <v>E347336</v>
          </cell>
        </row>
        <row r="702">
          <cell r="A702" t="str">
            <v>BRITISH TELECOMMUNICATIONS PLC</v>
          </cell>
          <cell r="B702" t="str">
            <v>WM35133269Q005</v>
          </cell>
          <cell r="C702">
            <v>47.97</v>
          </cell>
          <cell r="D702" t="str">
            <v>PRD-7-03</v>
          </cell>
          <cell r="G702" t="str">
            <v>30432</v>
          </cell>
          <cell r="H702" t="str">
            <v>6509</v>
          </cell>
          <cell r="I702" t="str">
            <v>E347335</v>
          </cell>
        </row>
        <row r="703">
          <cell r="A703" t="str">
            <v>BRITISH TELECOMMUNICATIONS PLC</v>
          </cell>
          <cell r="B703" t="str">
            <v>WM35226700Q002</v>
          </cell>
          <cell r="C703">
            <v>47.97</v>
          </cell>
          <cell r="D703" t="str">
            <v>PRD-7-03</v>
          </cell>
          <cell r="G703" t="str">
            <v>30432</v>
          </cell>
          <cell r="H703" t="str">
            <v>6509</v>
          </cell>
          <cell r="I703" t="str">
            <v>E334240</v>
          </cell>
        </row>
        <row r="704">
          <cell r="A704" t="str">
            <v>BRITISH TELECOMMUNICATIONS PLC</v>
          </cell>
          <cell r="B704" t="str">
            <v>WM35226700Q001</v>
          </cell>
          <cell r="C704">
            <v>50.07</v>
          </cell>
          <cell r="D704" t="str">
            <v>PRD-7-03</v>
          </cell>
          <cell r="G704" t="str">
            <v>30432</v>
          </cell>
          <cell r="H704" t="str">
            <v>6509</v>
          </cell>
          <cell r="I704" t="str">
            <v>E323905</v>
          </cell>
        </row>
        <row r="705">
          <cell r="A705" t="str">
            <v>BRITISH TELECOMMUNICATIONS PLC</v>
          </cell>
          <cell r="B705" t="str">
            <v>WM35141056F006</v>
          </cell>
          <cell r="C705">
            <v>-31.01</v>
          </cell>
          <cell r="D705" t="str">
            <v>PRD-7-03</v>
          </cell>
          <cell r="G705" t="str">
            <v>30432</v>
          </cell>
          <cell r="H705" t="str">
            <v>6509</v>
          </cell>
          <cell r="I705" t="str">
            <v>E347284</v>
          </cell>
        </row>
        <row r="706">
          <cell r="A706" t="str">
            <v>BRITISH TELECOMMUNICATIONS PLC</v>
          </cell>
          <cell r="B706" t="str">
            <v>WM35141056Q005</v>
          </cell>
          <cell r="C706">
            <v>47.97</v>
          </cell>
          <cell r="D706" t="str">
            <v>PRD-7-03</v>
          </cell>
          <cell r="G706" t="str">
            <v>30432</v>
          </cell>
          <cell r="H706" t="str">
            <v>6509</v>
          </cell>
          <cell r="I706" t="str">
            <v>E347283</v>
          </cell>
        </row>
        <row r="707">
          <cell r="A707" t="str">
            <v>BRITISH TELECOMMUNICATIONS PLC</v>
          </cell>
          <cell r="B707" t="str">
            <v>WM35141677F006</v>
          </cell>
          <cell r="C707">
            <v>-31.01</v>
          </cell>
          <cell r="D707" t="str">
            <v>PRD-7-03</v>
          </cell>
          <cell r="G707" t="str">
            <v>30432</v>
          </cell>
          <cell r="H707" t="str">
            <v>6509</v>
          </cell>
          <cell r="I707" t="str">
            <v>E347285</v>
          </cell>
        </row>
        <row r="708">
          <cell r="A708" t="str">
            <v>BRITISH TELECOMMUNICATIONS PLC</v>
          </cell>
          <cell r="B708" t="str">
            <v>WM35141677Q005</v>
          </cell>
          <cell r="C708">
            <v>47.97</v>
          </cell>
          <cell r="D708" t="str">
            <v>PRD-7-03</v>
          </cell>
          <cell r="G708" t="str">
            <v>30432</v>
          </cell>
          <cell r="H708" t="str">
            <v>6509</v>
          </cell>
          <cell r="I708" t="str">
            <v>E347286</v>
          </cell>
        </row>
        <row r="709">
          <cell r="A709" t="str">
            <v>BRITISH TELECOMMUNICATIONS PLC</v>
          </cell>
          <cell r="B709" t="str">
            <v>WM35143154F006</v>
          </cell>
          <cell r="C709">
            <v>-31.01</v>
          </cell>
          <cell r="D709" t="str">
            <v>PRD-7-03</v>
          </cell>
          <cell r="G709" t="str">
            <v>30432</v>
          </cell>
          <cell r="H709" t="str">
            <v>6509</v>
          </cell>
          <cell r="I709" t="str">
            <v>E347288</v>
          </cell>
        </row>
        <row r="710">
          <cell r="A710" t="str">
            <v>BRITISH TELECOMMUNICATIONS PLC</v>
          </cell>
          <cell r="B710" t="str">
            <v>WM35143154Q005</v>
          </cell>
          <cell r="C710">
            <v>47.97</v>
          </cell>
          <cell r="D710" t="str">
            <v>PRD-7-03</v>
          </cell>
          <cell r="G710" t="str">
            <v>30432</v>
          </cell>
          <cell r="H710" t="str">
            <v>6509</v>
          </cell>
          <cell r="I710" t="str">
            <v>E347287</v>
          </cell>
        </row>
        <row r="711">
          <cell r="A711" t="str">
            <v>BRITISH TELECOMMUNICATIONS PLC</v>
          </cell>
          <cell r="B711" t="str">
            <v>WM35144759F006</v>
          </cell>
          <cell r="C711">
            <v>-31.01</v>
          </cell>
          <cell r="D711" t="str">
            <v>PRD-7-03</v>
          </cell>
          <cell r="G711" t="str">
            <v>30432</v>
          </cell>
          <cell r="H711" t="str">
            <v>6509</v>
          </cell>
          <cell r="I711" t="str">
            <v>E347290</v>
          </cell>
        </row>
        <row r="712">
          <cell r="A712" t="str">
            <v>BRITISH TELECOMMUNICATIONS PLC</v>
          </cell>
          <cell r="B712" t="str">
            <v>WM35144759Q005</v>
          </cell>
          <cell r="C712">
            <v>47.97</v>
          </cell>
          <cell r="D712" t="str">
            <v>PRD-7-03</v>
          </cell>
          <cell r="G712" t="str">
            <v>30432</v>
          </cell>
          <cell r="H712" t="str">
            <v>6509</v>
          </cell>
          <cell r="I712" t="str">
            <v>E347289</v>
          </cell>
        </row>
        <row r="713">
          <cell r="A713" t="str">
            <v>BRITISH TELECOMMUNICATIONS PLC</v>
          </cell>
          <cell r="B713" t="str">
            <v>WM35148809F006</v>
          </cell>
          <cell r="C713">
            <v>-31.01</v>
          </cell>
          <cell r="D713" t="str">
            <v>PRD-7-03</v>
          </cell>
          <cell r="G713" t="str">
            <v>30432</v>
          </cell>
          <cell r="H713" t="str">
            <v>6509</v>
          </cell>
          <cell r="I713" t="str">
            <v>E347292</v>
          </cell>
        </row>
        <row r="714">
          <cell r="A714" t="str">
            <v>BRITISH TELECOMMUNICATIONS PLC</v>
          </cell>
          <cell r="B714" t="str">
            <v>WM35148809Q005</v>
          </cell>
          <cell r="C714">
            <v>47.97</v>
          </cell>
          <cell r="D714" t="str">
            <v>PRD-7-03</v>
          </cell>
          <cell r="G714" t="str">
            <v>30432</v>
          </cell>
          <cell r="H714" t="str">
            <v>6509</v>
          </cell>
          <cell r="I714" t="str">
            <v>E347291</v>
          </cell>
        </row>
        <row r="715">
          <cell r="A715" t="str">
            <v>BRITISH TELECOMMUNICATIONS PLC</v>
          </cell>
          <cell r="B715" t="str">
            <v>WM35186451F005</v>
          </cell>
          <cell r="C715">
            <v>-31.01</v>
          </cell>
          <cell r="D715" t="str">
            <v>PRD-7-03</v>
          </cell>
          <cell r="G715" t="str">
            <v>30432</v>
          </cell>
          <cell r="H715" t="str">
            <v>6509</v>
          </cell>
          <cell r="I715" t="str">
            <v>E347294</v>
          </cell>
        </row>
        <row r="716">
          <cell r="A716" t="str">
            <v>BRITISH TELECOMMUNICATIONS PLC</v>
          </cell>
          <cell r="B716" t="str">
            <v>WM35186451Q004</v>
          </cell>
          <cell r="C716">
            <v>47.97</v>
          </cell>
          <cell r="D716" t="str">
            <v>PRD-7-03</v>
          </cell>
          <cell r="G716" t="str">
            <v>30432</v>
          </cell>
          <cell r="H716" t="str">
            <v>6509</v>
          </cell>
          <cell r="I716" t="str">
            <v>E347293</v>
          </cell>
        </row>
        <row r="717">
          <cell r="A717" t="str">
            <v>BRITISH TELECOMMUNICATIONS PLC</v>
          </cell>
          <cell r="B717" t="str">
            <v>WM35224144F005</v>
          </cell>
          <cell r="C717">
            <v>-31.01</v>
          </cell>
          <cell r="D717" t="str">
            <v>PRD-7-03</v>
          </cell>
          <cell r="G717" t="str">
            <v>30432</v>
          </cell>
          <cell r="H717" t="str">
            <v>6509</v>
          </cell>
          <cell r="I717" t="str">
            <v>E347296</v>
          </cell>
        </row>
        <row r="718">
          <cell r="A718" t="str">
            <v>BRITISH TELECOMMUNICATIONS PLC</v>
          </cell>
          <cell r="B718" t="str">
            <v>WM35224144Q004</v>
          </cell>
          <cell r="C718">
            <v>47.97</v>
          </cell>
          <cell r="D718" t="str">
            <v>PRD-7-03</v>
          </cell>
          <cell r="G718" t="str">
            <v>30432</v>
          </cell>
          <cell r="H718" t="str">
            <v>6509</v>
          </cell>
          <cell r="I718" t="str">
            <v>E347295</v>
          </cell>
        </row>
        <row r="719">
          <cell r="A719" t="str">
            <v>BRITISH TELECOMMUNICATIONS PLC</v>
          </cell>
          <cell r="B719" t="str">
            <v>WM35280512F004</v>
          </cell>
          <cell r="C719">
            <v>-31.01</v>
          </cell>
          <cell r="D719" t="str">
            <v>PRD-7-03</v>
          </cell>
          <cell r="G719" t="str">
            <v>30432</v>
          </cell>
          <cell r="H719" t="str">
            <v>6509</v>
          </cell>
          <cell r="I719" t="str">
            <v>E347298</v>
          </cell>
        </row>
        <row r="720">
          <cell r="A720" t="str">
            <v>BRITISH TELECOMMUNICATIONS PLC</v>
          </cell>
          <cell r="B720" t="str">
            <v>WM35280512Q003</v>
          </cell>
          <cell r="C720">
            <v>47.97</v>
          </cell>
          <cell r="D720" t="str">
            <v>PRD-7-03</v>
          </cell>
          <cell r="G720" t="str">
            <v>30432</v>
          </cell>
          <cell r="H720" t="str">
            <v>6509</v>
          </cell>
          <cell r="I720" t="str">
            <v>E347297</v>
          </cell>
        </row>
        <row r="721">
          <cell r="A721" t="str">
            <v>BRITISH TELECOMMUNICATIONS PLC</v>
          </cell>
          <cell r="B721" t="str">
            <v>WM34943181F009</v>
          </cell>
          <cell r="C721">
            <v>-31.01</v>
          </cell>
          <cell r="D721" t="str">
            <v>PRD-7-03</v>
          </cell>
          <cell r="G721" t="str">
            <v>30432</v>
          </cell>
          <cell r="H721" t="str">
            <v>6509</v>
          </cell>
          <cell r="I721" t="str">
            <v>E347300</v>
          </cell>
        </row>
        <row r="722">
          <cell r="A722" t="str">
            <v>BRITISH TELECOMMUNICATIONS PLC</v>
          </cell>
          <cell r="B722" t="str">
            <v>WM34943181Q008</v>
          </cell>
          <cell r="C722">
            <v>47.97</v>
          </cell>
          <cell r="D722" t="str">
            <v>PRD-7-03</v>
          </cell>
          <cell r="G722" t="str">
            <v>30432</v>
          </cell>
          <cell r="H722" t="str">
            <v>6509</v>
          </cell>
          <cell r="I722" t="str">
            <v>E347299</v>
          </cell>
        </row>
        <row r="723">
          <cell r="A723" t="str">
            <v>BRITISH TELECOMMUNICATIONS PLC</v>
          </cell>
          <cell r="B723" t="str">
            <v>WM34851129F011</v>
          </cell>
          <cell r="C723">
            <v>-31.01</v>
          </cell>
          <cell r="D723" t="str">
            <v>PRD-7-03</v>
          </cell>
          <cell r="G723" t="str">
            <v>30432</v>
          </cell>
          <cell r="H723" t="str">
            <v>6509</v>
          </cell>
          <cell r="I723" t="str">
            <v>E347302</v>
          </cell>
        </row>
        <row r="724">
          <cell r="A724" t="str">
            <v>BRITISH TELECOMMUNICATIONS PLC</v>
          </cell>
          <cell r="B724" t="str">
            <v>WM34851129Q010</v>
          </cell>
          <cell r="C724">
            <v>47.97</v>
          </cell>
          <cell r="D724" t="str">
            <v>PRD-7-03</v>
          </cell>
          <cell r="G724" t="str">
            <v>30432</v>
          </cell>
          <cell r="H724" t="str">
            <v>6509</v>
          </cell>
          <cell r="I724" t="str">
            <v>E347301</v>
          </cell>
        </row>
        <row r="725">
          <cell r="A725" t="str">
            <v>BRITISH TELECOMMUNICATIONS PLC</v>
          </cell>
          <cell r="B725" t="str">
            <v>WM34871244F010</v>
          </cell>
          <cell r="C725">
            <v>-31.01</v>
          </cell>
          <cell r="D725" t="str">
            <v>PRD-7-03</v>
          </cell>
          <cell r="G725" t="str">
            <v>30432</v>
          </cell>
          <cell r="H725" t="str">
            <v>6509</v>
          </cell>
          <cell r="I725" t="str">
            <v>E347304</v>
          </cell>
        </row>
        <row r="726">
          <cell r="A726" t="str">
            <v>BRITISH TELECOMMUNICATIONS PLC</v>
          </cell>
          <cell r="B726" t="str">
            <v>WM34871244Q009</v>
          </cell>
          <cell r="C726">
            <v>47.97</v>
          </cell>
          <cell r="D726" t="str">
            <v>PRD-7-03</v>
          </cell>
          <cell r="G726" t="str">
            <v>30432</v>
          </cell>
          <cell r="H726" t="str">
            <v>6509</v>
          </cell>
          <cell r="I726" t="str">
            <v>E347303</v>
          </cell>
        </row>
        <row r="727">
          <cell r="A727" t="str">
            <v>BRITISH TELECOMMUNICATIONS PLC</v>
          </cell>
          <cell r="B727" t="str">
            <v>WM34871255F010</v>
          </cell>
          <cell r="C727">
            <v>-31.01</v>
          </cell>
          <cell r="D727" t="str">
            <v>PRD-7-03</v>
          </cell>
          <cell r="G727" t="str">
            <v>30432</v>
          </cell>
          <cell r="H727" t="str">
            <v>6509</v>
          </cell>
          <cell r="I727" t="str">
            <v>E347306</v>
          </cell>
        </row>
        <row r="728">
          <cell r="A728" t="str">
            <v>BRITISH TELECOMMUNICATIONS PLC</v>
          </cell>
          <cell r="B728" t="str">
            <v>WM34871255Q009</v>
          </cell>
          <cell r="C728">
            <v>47.97</v>
          </cell>
          <cell r="D728" t="str">
            <v>PRD-7-03</v>
          </cell>
          <cell r="G728" t="str">
            <v>30432</v>
          </cell>
          <cell r="H728" t="str">
            <v>6509</v>
          </cell>
          <cell r="I728" t="str">
            <v>E347305</v>
          </cell>
        </row>
        <row r="729">
          <cell r="A729" t="str">
            <v>BRITISH TELECOMMUNICATIONS PLC</v>
          </cell>
          <cell r="B729" t="str">
            <v>WM34950718F009</v>
          </cell>
          <cell r="C729">
            <v>-31.01</v>
          </cell>
          <cell r="D729" t="str">
            <v>PRD-7-03</v>
          </cell>
          <cell r="G729" t="str">
            <v>30432</v>
          </cell>
          <cell r="H729" t="str">
            <v>6509</v>
          </cell>
          <cell r="I729" t="str">
            <v>E347308</v>
          </cell>
        </row>
        <row r="730">
          <cell r="A730" t="str">
            <v>BRITISH TELECOMMUNICATIONS PLC</v>
          </cell>
          <cell r="B730" t="str">
            <v>WM34950718Q008</v>
          </cell>
          <cell r="C730">
            <v>47.97</v>
          </cell>
          <cell r="D730" t="str">
            <v>PRD-7-03</v>
          </cell>
          <cell r="G730" t="str">
            <v>30432</v>
          </cell>
          <cell r="H730" t="str">
            <v>6509</v>
          </cell>
          <cell r="I730" t="str">
            <v>E347307</v>
          </cell>
        </row>
        <row r="731">
          <cell r="A731" t="str">
            <v>BRITISH TELECOMMUNICATIONS PLC</v>
          </cell>
          <cell r="B731" t="str">
            <v>WM34957256F009</v>
          </cell>
          <cell r="C731">
            <v>-31.01</v>
          </cell>
          <cell r="D731" t="str">
            <v>PRD-7-03</v>
          </cell>
          <cell r="G731" t="str">
            <v>30432</v>
          </cell>
          <cell r="H731" t="str">
            <v>6509</v>
          </cell>
          <cell r="I731" t="str">
            <v>E317309.</v>
          </cell>
        </row>
        <row r="732">
          <cell r="A732" t="str">
            <v>BRITISH TELECOMMUNICATIONS PLC</v>
          </cell>
          <cell r="B732" t="str">
            <v>EWFCIACCT0284Q013</v>
          </cell>
          <cell r="C732">
            <v>10</v>
          </cell>
          <cell r="D732" t="str">
            <v>PRD-7-03</v>
          </cell>
          <cell r="G732" t="str">
            <v>30432</v>
          </cell>
          <cell r="H732" t="str">
            <v>6512</v>
          </cell>
          <cell r="I732" t="str">
            <v>E346532</v>
          </cell>
        </row>
        <row r="733">
          <cell r="A733" t="str">
            <v>BRITISH TELECOMMUNICATIONS PLC</v>
          </cell>
          <cell r="B733" t="str">
            <v>WM34470011F019</v>
          </cell>
          <cell r="C733">
            <v>-4191.71</v>
          </cell>
          <cell r="D733" t="str">
            <v>PRD-7-03</v>
          </cell>
          <cell r="G733" t="str">
            <v>30432</v>
          </cell>
          <cell r="H733" t="str">
            <v>6514</v>
          </cell>
          <cell r="I733" t="str">
            <v>E345781</v>
          </cell>
        </row>
        <row r="734">
          <cell r="A734" t="str">
            <v>BRITISH TELECOMMUNICATIONS PLC</v>
          </cell>
          <cell r="B734" t="str">
            <v>WM34470011Q018</v>
          </cell>
          <cell r="C734">
            <v>7649.88</v>
          </cell>
          <cell r="D734" t="str">
            <v>PRD-7-03</v>
          </cell>
          <cell r="G734" t="str">
            <v>30432</v>
          </cell>
          <cell r="H734" t="str">
            <v>6514</v>
          </cell>
          <cell r="I734" t="str">
            <v>E347781</v>
          </cell>
        </row>
        <row r="735">
          <cell r="A735" t="str">
            <v>CABLE &amp; WIRELESS COMMUNICATIONS SERVICES LTD</v>
          </cell>
          <cell r="B735" t="str">
            <v>179198</v>
          </cell>
          <cell r="C735">
            <v>831.83</v>
          </cell>
          <cell r="D735" t="str">
            <v>PRD-7-03</v>
          </cell>
          <cell r="G735" t="str">
            <v>30432</v>
          </cell>
          <cell r="H735" t="str">
            <v>6516</v>
          </cell>
          <cell r="I735" t="str">
            <v>E348554</v>
          </cell>
        </row>
        <row r="736">
          <cell r="A736" t="str">
            <v>CABLE &amp; WIRELESS COMMUNICATIONS SERVICES LTD</v>
          </cell>
          <cell r="B736" t="str">
            <v>16225301</v>
          </cell>
          <cell r="C736">
            <v>278.27999999999997</v>
          </cell>
          <cell r="D736" t="str">
            <v>PRD-7-03</v>
          </cell>
          <cell r="G736" t="str">
            <v>30432</v>
          </cell>
          <cell r="H736" t="str">
            <v>6517</v>
          </cell>
          <cell r="I736" t="str">
            <v>E348089</v>
          </cell>
        </row>
        <row r="737">
          <cell r="A737" t="str">
            <v>CAP GEMINI UK PLC</v>
          </cell>
          <cell r="B737" t="str">
            <v>1100947</v>
          </cell>
          <cell r="C737">
            <v>57291</v>
          </cell>
          <cell r="D737" t="str">
            <v>PRD-7-03</v>
          </cell>
          <cell r="E737" t="str">
            <v>O161205</v>
          </cell>
          <cell r="F737" t="str">
            <v>E-PROCUREMENT SCOTLAND ANNUAL RENTAL</v>
          </cell>
          <cell r="G737" t="str">
            <v>30432</v>
          </cell>
          <cell r="H737" t="str">
            <v>4524</v>
          </cell>
          <cell r="I737" t="str">
            <v>E348914</v>
          </cell>
        </row>
        <row r="738">
          <cell r="A738" t="str">
            <v>CITY COURIERS</v>
          </cell>
          <cell r="B738" t="str">
            <v>SEP2003109</v>
          </cell>
          <cell r="C738">
            <v>12</v>
          </cell>
          <cell r="D738" t="str">
            <v>PRD-7-03</v>
          </cell>
          <cell r="G738" t="str">
            <v>30432</v>
          </cell>
          <cell r="H738" t="str">
            <v>6306</v>
          </cell>
          <cell r="I738" t="str">
            <v>E347726</v>
          </cell>
        </row>
        <row r="739">
          <cell r="A739" t="str">
            <v>COMMIDEA</v>
          </cell>
          <cell r="B739" t="str">
            <v>0000051865</v>
          </cell>
          <cell r="C739">
            <v>17</v>
          </cell>
          <cell r="D739" t="str">
            <v>PRD-7-03</v>
          </cell>
          <cell r="E739" t="str">
            <v>O154505</v>
          </cell>
          <cell r="F739" t="str">
            <v>SOFTWARE MAINTENANCE</v>
          </cell>
          <cell r="G739" t="str">
            <v>30430</v>
          </cell>
          <cell r="H739" t="str">
            <v>6107</v>
          </cell>
          <cell r="I739" t="str">
            <v>E346872</v>
          </cell>
        </row>
        <row r="740">
          <cell r="A740" t="str">
            <v>CORPORATE DIRECT (EUROPE) PLC</v>
          </cell>
          <cell r="B740" t="str">
            <v>INV70279</v>
          </cell>
          <cell r="C740">
            <v>7.99</v>
          </cell>
          <cell r="D740" t="str">
            <v>PRD-7-03</v>
          </cell>
          <cell r="G740" t="str">
            <v>30432</v>
          </cell>
          <cell r="H740" t="str">
            <v>6103</v>
          </cell>
          <cell r="I740" t="str">
            <v>E348042</v>
          </cell>
        </row>
        <row r="741">
          <cell r="A741" t="str">
            <v>CORPORATE DIRECT (EUROPE) PLC</v>
          </cell>
          <cell r="B741" t="str">
            <v>INV70279</v>
          </cell>
          <cell r="C741">
            <v>80</v>
          </cell>
          <cell r="D741" t="str">
            <v>PRD-7-03</v>
          </cell>
          <cell r="E741" t="str">
            <v>O159397</v>
          </cell>
          <cell r="F741" t="str">
            <v>IT HARDWARE</v>
          </cell>
          <cell r="G741" t="str">
            <v>30432</v>
          </cell>
          <cell r="H741" t="str">
            <v>6103</v>
          </cell>
          <cell r="I741" t="str">
            <v>E348042</v>
          </cell>
        </row>
        <row r="742">
          <cell r="A742" t="str">
            <v>CORPORATE DIRECT (EUROPE) PLC</v>
          </cell>
          <cell r="B742" t="str">
            <v>INV71442</v>
          </cell>
          <cell r="C742">
            <v>7.99</v>
          </cell>
          <cell r="D742" t="str">
            <v>PRD-7-03</v>
          </cell>
          <cell r="G742" t="str">
            <v>30432</v>
          </cell>
          <cell r="H742" t="str">
            <v>6115</v>
          </cell>
          <cell r="I742" t="str">
            <v>E348011</v>
          </cell>
        </row>
        <row r="743">
          <cell r="A743" t="str">
            <v>CORPORATE DIRECT (EUROPE) PLC</v>
          </cell>
          <cell r="B743" t="str">
            <v>INV71442</v>
          </cell>
          <cell r="C743">
            <v>269</v>
          </cell>
          <cell r="D743" t="str">
            <v>PRD-7-03</v>
          </cell>
          <cell r="E743" t="str">
            <v>O160628</v>
          </cell>
          <cell r="F743" t="str">
            <v>IT HARDWARE</v>
          </cell>
          <cell r="G743" t="str">
            <v>30432</v>
          </cell>
          <cell r="H743" t="str">
            <v>6115</v>
          </cell>
          <cell r="I743" t="str">
            <v>E348011</v>
          </cell>
        </row>
        <row r="744">
          <cell r="A744" t="str">
            <v>EDNET</v>
          </cell>
          <cell r="B744" t="str">
            <v>59459</v>
          </cell>
          <cell r="C744">
            <v>100</v>
          </cell>
          <cell r="D744" t="str">
            <v>PRD-7-03</v>
          </cell>
          <cell r="E744" t="str">
            <v>O152567</v>
          </cell>
          <cell r="F744" t="str">
            <v>ANNUAL SUBSCRIPTION TO SOL</v>
          </cell>
          <cell r="G744" t="str">
            <v>30430</v>
          </cell>
          <cell r="H744" t="str">
            <v>6402</v>
          </cell>
          <cell r="I744" t="str">
            <v>E345196</v>
          </cell>
        </row>
        <row r="745">
          <cell r="A745" t="str">
            <v>EDNET</v>
          </cell>
          <cell r="B745" t="str">
            <v>3071B</v>
          </cell>
          <cell r="C745">
            <v>-86.54</v>
          </cell>
          <cell r="D745" t="str">
            <v>PRD-7-03</v>
          </cell>
          <cell r="E745" t="str">
            <v>O152567</v>
          </cell>
          <cell r="F745" t="str">
            <v>ANNUAL SUBSCRIPTION TO SOL</v>
          </cell>
          <cell r="G745" t="str">
            <v>30430</v>
          </cell>
          <cell r="H745" t="str">
            <v>6402</v>
          </cell>
          <cell r="I745" t="str">
            <v>E343047B</v>
          </cell>
        </row>
        <row r="746">
          <cell r="A746" t="str">
            <v>EDNET</v>
          </cell>
          <cell r="B746" t="str">
            <v>58127</v>
          </cell>
          <cell r="C746">
            <v>100</v>
          </cell>
          <cell r="D746" t="str">
            <v>PRD-7-03</v>
          </cell>
          <cell r="E746" t="str">
            <v>O161247</v>
          </cell>
          <cell r="F746" t="str">
            <v>SUBSCRIPTION</v>
          </cell>
          <cell r="G746" t="str">
            <v>30430</v>
          </cell>
          <cell r="H746" t="str">
            <v>6402</v>
          </cell>
          <cell r="I746" t="str">
            <v>E347883</v>
          </cell>
        </row>
        <row r="747">
          <cell r="A747" t="str">
            <v>EDNET</v>
          </cell>
          <cell r="B747" t="str">
            <v>58239</v>
          </cell>
          <cell r="C747">
            <v>0</v>
          </cell>
          <cell r="D747" t="str">
            <v>PRD-7-03</v>
          </cell>
          <cell r="E747" t="str">
            <v>O161247</v>
          </cell>
          <cell r="F747" t="str">
            <v>SUBSCRIPTION</v>
          </cell>
          <cell r="G747" t="str">
            <v>30430</v>
          </cell>
          <cell r="H747" t="str">
            <v>6402</v>
          </cell>
          <cell r="I747" t="str">
            <v>E347805</v>
          </cell>
        </row>
        <row r="748">
          <cell r="A748" t="str">
            <v>EDNET</v>
          </cell>
          <cell r="B748" t="str">
            <v>58239</v>
          </cell>
          <cell r="C748">
            <v>40</v>
          </cell>
          <cell r="D748" t="str">
            <v>PRD-7-03</v>
          </cell>
          <cell r="E748" t="str">
            <v>O161247</v>
          </cell>
          <cell r="F748" t="str">
            <v>SUBSCRIPTION</v>
          </cell>
          <cell r="G748" t="str">
            <v>30430</v>
          </cell>
          <cell r="H748" t="str">
            <v>6402</v>
          </cell>
          <cell r="I748" t="str">
            <v>E347805</v>
          </cell>
        </row>
        <row r="749">
          <cell r="A749" t="str">
            <v>EDNET</v>
          </cell>
          <cell r="B749" t="str">
            <v>59750</v>
          </cell>
          <cell r="C749">
            <v>0</v>
          </cell>
          <cell r="D749" t="str">
            <v>PRD-7-03</v>
          </cell>
          <cell r="E749" t="str">
            <v>O161247</v>
          </cell>
          <cell r="F749" t="str">
            <v>SUBSCRIPTION</v>
          </cell>
          <cell r="G749" t="str">
            <v>30430</v>
          </cell>
          <cell r="H749" t="str">
            <v>6402</v>
          </cell>
          <cell r="I749" t="str">
            <v>E345765</v>
          </cell>
        </row>
        <row r="750">
          <cell r="A750" t="str">
            <v>EDNET</v>
          </cell>
          <cell r="B750" t="str">
            <v>59750</v>
          </cell>
          <cell r="C750">
            <v>0</v>
          </cell>
          <cell r="D750" t="str">
            <v>PRD-7-03</v>
          </cell>
          <cell r="E750" t="str">
            <v>O161247</v>
          </cell>
          <cell r="F750" t="str">
            <v>SUBSCRIPTION</v>
          </cell>
          <cell r="G750" t="str">
            <v>30430</v>
          </cell>
          <cell r="H750" t="str">
            <v>6402</v>
          </cell>
          <cell r="I750" t="str">
            <v>E345765</v>
          </cell>
        </row>
        <row r="751">
          <cell r="A751" t="str">
            <v>EDNET</v>
          </cell>
          <cell r="B751" t="str">
            <v>59750</v>
          </cell>
          <cell r="C751">
            <v>50</v>
          </cell>
          <cell r="D751" t="str">
            <v>PRD-7-03</v>
          </cell>
          <cell r="E751" t="str">
            <v>O161247</v>
          </cell>
          <cell r="F751" t="str">
            <v>SUBSCRIPTION</v>
          </cell>
          <cell r="G751" t="str">
            <v>30430</v>
          </cell>
          <cell r="H751" t="str">
            <v>6402</v>
          </cell>
          <cell r="I751" t="str">
            <v>E345765</v>
          </cell>
        </row>
        <row r="752">
          <cell r="A752" t="str">
            <v>INFORMATICA SOFTWARE LTD</v>
          </cell>
          <cell r="B752" t="str">
            <v>00000817</v>
          </cell>
          <cell r="C752">
            <v>12600</v>
          </cell>
          <cell r="D752" t="str">
            <v>PRD-7-03</v>
          </cell>
          <cell r="E752" t="str">
            <v>O161497</v>
          </cell>
          <cell r="F752" t="str">
            <v>SOFTWARE MAINTENANCE</v>
          </cell>
          <cell r="G752" t="str">
            <v>30430</v>
          </cell>
          <cell r="H752" t="str">
            <v>6107</v>
          </cell>
          <cell r="I752" t="str">
            <v>E346462</v>
          </cell>
        </row>
        <row r="753">
          <cell r="A753" t="str">
            <v>ITNET UK LTD</v>
          </cell>
          <cell r="B753" t="str">
            <v>IS0000002300</v>
          </cell>
          <cell r="C753">
            <v>3741.25</v>
          </cell>
          <cell r="D753" t="str">
            <v>PRD-7-03</v>
          </cell>
          <cell r="E753" t="str">
            <v>O161491</v>
          </cell>
          <cell r="F753" t="str">
            <v>MANAGED SERVICES</v>
          </cell>
          <cell r="G753" t="str">
            <v>30432</v>
          </cell>
          <cell r="H753" t="str">
            <v>4524</v>
          </cell>
          <cell r="I753" t="str">
            <v>E349198</v>
          </cell>
        </row>
        <row r="754">
          <cell r="A754" t="str">
            <v>ITNET UK LTD</v>
          </cell>
          <cell r="B754" t="str">
            <v>IS0000001734</v>
          </cell>
          <cell r="C754">
            <v>3042.5</v>
          </cell>
          <cell r="D754" t="str">
            <v>PRD-7-03</v>
          </cell>
          <cell r="E754" t="str">
            <v>O160094</v>
          </cell>
          <cell r="F754" t="str">
            <v>MANAGED SERVICES</v>
          </cell>
          <cell r="G754" t="str">
            <v>30432</v>
          </cell>
          <cell r="H754" t="str">
            <v>4524</v>
          </cell>
          <cell r="I754" t="str">
            <v>E347236</v>
          </cell>
        </row>
        <row r="755">
          <cell r="A755" t="str">
            <v>ITNET UK LTD</v>
          </cell>
          <cell r="B755" t="str">
            <v>IS0000001727</v>
          </cell>
          <cell r="C755">
            <v>64547.25</v>
          </cell>
          <cell r="D755" t="str">
            <v>PRD-7-03</v>
          </cell>
          <cell r="E755" t="str">
            <v>O160535</v>
          </cell>
          <cell r="F755" t="str">
            <v>MANAGED SERVICES</v>
          </cell>
          <cell r="G755" t="str">
            <v>30432</v>
          </cell>
          <cell r="H755" t="str">
            <v>4524</v>
          </cell>
          <cell r="I755" t="str">
            <v>E347235</v>
          </cell>
        </row>
        <row r="756">
          <cell r="A756" t="str">
            <v>MERANT INTERNATIONAL LTD</v>
          </cell>
          <cell r="B756" t="str">
            <v>54273527005688</v>
          </cell>
          <cell r="C756">
            <v>1650</v>
          </cell>
          <cell r="D756" t="str">
            <v>PRD-7-03</v>
          </cell>
          <cell r="E756" t="str">
            <v>O160093</v>
          </cell>
          <cell r="F756" t="str">
            <v>SOFTWARE MAINTENANCE</v>
          </cell>
          <cell r="G756" t="str">
            <v>30430</v>
          </cell>
          <cell r="H756" t="str">
            <v>6107</v>
          </cell>
          <cell r="I756" t="str">
            <v>E347880</v>
          </cell>
        </row>
        <row r="757">
          <cell r="A757" t="str">
            <v>MERANT INTERNATIONAL LTD</v>
          </cell>
          <cell r="B757" t="str">
            <v>97037548</v>
          </cell>
          <cell r="C757">
            <v>9933</v>
          </cell>
          <cell r="D757" t="str">
            <v>PRD-7-03</v>
          </cell>
          <cell r="E757" t="str">
            <v>O160634</v>
          </cell>
          <cell r="F757" t="str">
            <v>SOFTWARE MAINTENANCE</v>
          </cell>
          <cell r="G757" t="str">
            <v>30430</v>
          </cell>
          <cell r="H757" t="str">
            <v>6107</v>
          </cell>
          <cell r="I757" t="str">
            <v>E347106</v>
          </cell>
        </row>
        <row r="758">
          <cell r="A758" t="str">
            <v>ORACLE CORP UK LTD</v>
          </cell>
          <cell r="B758" t="str">
            <v>1119825</v>
          </cell>
          <cell r="C758">
            <v>86936.56</v>
          </cell>
          <cell r="D758" t="str">
            <v>PRD-7-03</v>
          </cell>
          <cell r="E758" t="str">
            <v>O160117</v>
          </cell>
          <cell r="F758" t="str">
            <v>IT LICENCES</v>
          </cell>
          <cell r="G758" t="str">
            <v>30430</v>
          </cell>
          <cell r="H758" t="str">
            <v>6107</v>
          </cell>
          <cell r="I758" t="str">
            <v>E346256</v>
          </cell>
        </row>
        <row r="759">
          <cell r="A759" t="str">
            <v>ORACLE CORP UK LTD</v>
          </cell>
          <cell r="B759" t="str">
            <v>1119827</v>
          </cell>
          <cell r="C759">
            <v>0</v>
          </cell>
          <cell r="D759" t="str">
            <v>PRD-7-03</v>
          </cell>
          <cell r="E759" t="str">
            <v>O160117</v>
          </cell>
          <cell r="F759" t="str">
            <v>IT LICENCES</v>
          </cell>
          <cell r="G759" t="str">
            <v>30430</v>
          </cell>
          <cell r="H759" t="str">
            <v>6107</v>
          </cell>
          <cell r="I759" t="str">
            <v>E346255</v>
          </cell>
        </row>
        <row r="760">
          <cell r="A760" t="str">
            <v>ORACLE CORP UK LTD</v>
          </cell>
          <cell r="B760" t="str">
            <v>1119827</v>
          </cell>
          <cell r="C760">
            <v>3498.29</v>
          </cell>
          <cell r="D760" t="str">
            <v>PRD-7-03</v>
          </cell>
          <cell r="E760" t="str">
            <v>O160117</v>
          </cell>
          <cell r="F760" t="str">
            <v>IT LICENCES</v>
          </cell>
          <cell r="G760" t="str">
            <v>30430</v>
          </cell>
          <cell r="H760" t="str">
            <v>6107</v>
          </cell>
          <cell r="I760" t="str">
            <v>E346255</v>
          </cell>
        </row>
        <row r="761">
          <cell r="A761" t="str">
            <v>PROCLARITY (UK) LTD</v>
          </cell>
          <cell r="B761" t="str">
            <v>MPCUK264</v>
          </cell>
          <cell r="C761">
            <v>18900</v>
          </cell>
          <cell r="D761" t="str">
            <v>PRD-7-03</v>
          </cell>
          <cell r="E761" t="str">
            <v>O160092</v>
          </cell>
          <cell r="F761" t="str">
            <v>SOFTWARE MAINTENANCE</v>
          </cell>
          <cell r="G761" t="str">
            <v>30432</v>
          </cell>
          <cell r="H761" t="str">
            <v>6107</v>
          </cell>
          <cell r="I761" t="str">
            <v>E347878</v>
          </cell>
        </row>
        <row r="762">
          <cell r="A762" t="str">
            <v>SCOTPHONE LTD</v>
          </cell>
          <cell r="B762" t="str">
            <v>59229</v>
          </cell>
          <cell r="C762">
            <v>75</v>
          </cell>
          <cell r="D762" t="str">
            <v>PRD-7-03</v>
          </cell>
          <cell r="G762" t="str">
            <v>30432</v>
          </cell>
          <cell r="H762" t="str">
            <v>6503</v>
          </cell>
          <cell r="I762" t="str">
            <v>E335276</v>
          </cell>
        </row>
        <row r="763">
          <cell r="A763" t="str">
            <v>TELEWEST COMMUNICATIONS (SCOTLAND) LTD</v>
          </cell>
          <cell r="B763" t="str">
            <v>215072101001280803</v>
          </cell>
          <cell r="C763">
            <v>1381.8</v>
          </cell>
          <cell r="D763" t="str">
            <v>PRD-7-03</v>
          </cell>
          <cell r="G763" t="str">
            <v>30432</v>
          </cell>
          <cell r="H763" t="str">
            <v>6509</v>
          </cell>
          <cell r="I763" t="str">
            <v>E344064</v>
          </cell>
        </row>
        <row r="764">
          <cell r="A764" t="str">
            <v>TELEWEST COMMUNICATIONS (SCOTLAND) LTD</v>
          </cell>
          <cell r="B764" t="str">
            <v>215072101001260903</v>
          </cell>
          <cell r="C764">
            <v>959.29</v>
          </cell>
          <cell r="D764" t="str">
            <v>PRD-7-03</v>
          </cell>
          <cell r="G764" t="str">
            <v>30432</v>
          </cell>
          <cell r="H764" t="str">
            <v>6509</v>
          </cell>
          <cell r="I764" t="str">
            <v>E346951</v>
          </cell>
        </row>
        <row r="765">
          <cell r="A765" t="str">
            <v>TOUCHPAPER SOFTWARE PLC</v>
          </cell>
          <cell r="B765" t="str">
            <v>AII0243</v>
          </cell>
          <cell r="C765">
            <v>993.63</v>
          </cell>
          <cell r="D765" t="str">
            <v>PRD-7-03</v>
          </cell>
          <cell r="E765" t="str">
            <v>O161277</v>
          </cell>
          <cell r="F765" t="str">
            <v>SOFTWARE MAINTENANCE</v>
          </cell>
          <cell r="G765" t="str">
            <v>30430</v>
          </cell>
          <cell r="H765" t="str">
            <v>6107</v>
          </cell>
          <cell r="I765" t="str">
            <v>E347892</v>
          </cell>
        </row>
        <row r="766">
          <cell r="A766" t="str">
            <v>TOUCHPAPER SOFTWARE PLC</v>
          </cell>
          <cell r="B766" t="str">
            <v>AII0243</v>
          </cell>
          <cell r="C766">
            <v>1210.24</v>
          </cell>
          <cell r="D766" t="str">
            <v>PRD-7-03</v>
          </cell>
          <cell r="E766" t="str">
            <v>O161277</v>
          </cell>
          <cell r="F766" t="str">
            <v>SOFTWARE MAINTENANCE</v>
          </cell>
          <cell r="G766" t="str">
            <v>30430</v>
          </cell>
          <cell r="H766" t="str">
            <v>6107</v>
          </cell>
          <cell r="I766" t="str">
            <v>E347892</v>
          </cell>
        </row>
        <row r="767">
          <cell r="A767" t="str">
            <v>TOUCHPAPER SOFTWARE PLC</v>
          </cell>
          <cell r="B767" t="str">
            <v>AII0243</v>
          </cell>
          <cell r="C767">
            <v>985.93</v>
          </cell>
          <cell r="D767" t="str">
            <v>PRD-7-03</v>
          </cell>
          <cell r="E767" t="str">
            <v>O161277</v>
          </cell>
          <cell r="F767" t="str">
            <v>SOFTWARE MAINTENANCE</v>
          </cell>
          <cell r="G767" t="str">
            <v>30430</v>
          </cell>
          <cell r="H767" t="str">
            <v>6107</v>
          </cell>
          <cell r="I767" t="str">
            <v>E347892</v>
          </cell>
        </row>
        <row r="768">
          <cell r="A768" t="str">
            <v>TOUCHPAPER SOFTWARE PLC</v>
          </cell>
          <cell r="B768" t="str">
            <v>AII0243</v>
          </cell>
          <cell r="C768">
            <v>1594.21</v>
          </cell>
          <cell r="D768" t="str">
            <v>PRD-7-03</v>
          </cell>
          <cell r="E768" t="str">
            <v>O161277</v>
          </cell>
          <cell r="F768" t="str">
            <v>SOFTWARE MAINTENANCE</v>
          </cell>
          <cell r="G768" t="str">
            <v>30430</v>
          </cell>
          <cell r="H768" t="str">
            <v>6107</v>
          </cell>
          <cell r="I768" t="str">
            <v>E347892</v>
          </cell>
        </row>
        <row r="769">
          <cell r="A769" t="str">
            <v>TOUCHPAPER SOFTWARE PLC</v>
          </cell>
          <cell r="B769" t="str">
            <v>AII0243</v>
          </cell>
          <cell r="C769">
            <v>1689.66</v>
          </cell>
          <cell r="D769" t="str">
            <v>PRD-7-03</v>
          </cell>
          <cell r="E769" t="str">
            <v>O161277</v>
          </cell>
          <cell r="F769" t="str">
            <v>SOFTWARE MAINTENANCE</v>
          </cell>
          <cell r="G769" t="str">
            <v>30430</v>
          </cell>
          <cell r="H769" t="str">
            <v>6107</v>
          </cell>
          <cell r="I769" t="str">
            <v>E347892</v>
          </cell>
        </row>
        <row r="770">
          <cell r="A770" t="str">
            <v>WIDE WORLD SERVICES LTD</v>
          </cell>
          <cell r="B770" t="str">
            <v>20030057</v>
          </cell>
          <cell r="C770">
            <v>2210</v>
          </cell>
          <cell r="D770" t="str">
            <v>PRD-7-03</v>
          </cell>
          <cell r="E770" t="str">
            <v>O160177</v>
          </cell>
          <cell r="F770" t="str">
            <v>MANAGED SERVICES</v>
          </cell>
          <cell r="G770" t="str">
            <v>30432</v>
          </cell>
          <cell r="H770" t="str">
            <v>4524</v>
          </cell>
          <cell r="I770" t="str">
            <v>E345568</v>
          </cell>
        </row>
        <row r="771">
          <cell r="A771" t="str">
            <v>WIDE WORLD SERVICES LTD</v>
          </cell>
          <cell r="B771" t="str">
            <v>20030057</v>
          </cell>
          <cell r="C771">
            <v>-2210</v>
          </cell>
          <cell r="D771" t="str">
            <v>PRD-7-03</v>
          </cell>
          <cell r="E771" t="str">
            <v>O160177</v>
          </cell>
          <cell r="F771" t="str">
            <v>MANAGED SERVICES</v>
          </cell>
          <cell r="G771" t="str">
            <v>30432</v>
          </cell>
          <cell r="H771" t="str">
            <v>4524</v>
          </cell>
          <cell r="I771" t="str">
            <v>E345568</v>
          </cell>
        </row>
        <row r="772">
          <cell r="A772" t="str">
            <v>WIDE WORLD SERVICES LTD</v>
          </cell>
          <cell r="B772" t="str">
            <v>20030057</v>
          </cell>
          <cell r="C772">
            <v>2210</v>
          </cell>
          <cell r="D772" t="str">
            <v>PRD-7-03</v>
          </cell>
          <cell r="E772" t="str">
            <v>O160177</v>
          </cell>
          <cell r="F772" t="str">
            <v>MANAGED SERVICES</v>
          </cell>
          <cell r="G772" t="str">
            <v>30432</v>
          </cell>
          <cell r="H772" t="str">
            <v>4524</v>
          </cell>
          <cell r="I772" t="str">
            <v>E345568</v>
          </cell>
        </row>
        <row r="773">
          <cell r="A773" t="str">
            <v>WIGGINS TEAPE PAPER LTD</v>
          </cell>
          <cell r="B773" t="str">
            <v>CV2797090</v>
          </cell>
          <cell r="C773">
            <v>172</v>
          </cell>
          <cell r="D773" t="str">
            <v>PRD-7-03</v>
          </cell>
          <cell r="E773" t="str">
            <v>O160331</v>
          </cell>
          <cell r="F773" t="str">
            <v>-PHOTOCOPYING PAPER, A4, WHITE, 80GSM, RX PT NO. 3R91820, BUSINESS PAK - PER BOX  (FOR DRY TONER MACHINES)</v>
          </cell>
          <cell r="G773" t="str">
            <v>30432</v>
          </cell>
          <cell r="H773" t="str">
            <v>6301</v>
          </cell>
          <cell r="I773" t="str">
            <v>E346341</v>
          </cell>
        </row>
        <row r="774">
          <cell r="C774">
            <v>280524.14999999997</v>
          </cell>
          <cell r="D774" t="str">
            <v>PRD-7-03 Total</v>
          </cell>
        </row>
        <row r="775">
          <cell r="A775" t="str">
            <v>BRITISH TELECOMMUNICATIONS PLC</v>
          </cell>
          <cell r="B775" t="str">
            <v>WM35007057Q007</v>
          </cell>
          <cell r="C775">
            <v>47.97</v>
          </cell>
          <cell r="D775" t="str">
            <v>PRD-8-03</v>
          </cell>
          <cell r="G775" t="str">
            <v>30432</v>
          </cell>
          <cell r="H775" t="str">
            <v>6509</v>
          </cell>
          <cell r="I775" t="str">
            <v>E349923</v>
          </cell>
        </row>
        <row r="776">
          <cell r="A776" t="str">
            <v>BRITISH TELECOMMUNICATIONS PLC</v>
          </cell>
          <cell r="B776" t="str">
            <v>WM35458099I001</v>
          </cell>
          <cell r="C776">
            <v>36.79</v>
          </cell>
          <cell r="D776" t="str">
            <v>PRD-8-03</v>
          </cell>
          <cell r="G776" t="str">
            <v>30432</v>
          </cell>
          <cell r="H776" t="str">
            <v>6509</v>
          </cell>
          <cell r="I776" t="str">
            <v>E349848</v>
          </cell>
        </row>
        <row r="777">
          <cell r="A777" t="str">
            <v>BRITISH TELECOMMUNICATIONS PLC</v>
          </cell>
          <cell r="B777" t="str">
            <v>WM35185332Q005</v>
          </cell>
          <cell r="C777">
            <v>-12.09</v>
          </cell>
          <cell r="D777" t="str">
            <v>PRD-8-03</v>
          </cell>
          <cell r="G777" t="str">
            <v>30432</v>
          </cell>
          <cell r="H777" t="str">
            <v>6509</v>
          </cell>
          <cell r="I777" t="str">
            <v>E349663</v>
          </cell>
        </row>
        <row r="778">
          <cell r="A778" t="str">
            <v>BRITISH TELECOMMUNICATIONS PLC</v>
          </cell>
          <cell r="B778" t="str">
            <v>WM34957252Q008</v>
          </cell>
          <cell r="C778">
            <v>47.97</v>
          </cell>
          <cell r="D778" t="str">
            <v>PRD-8-03</v>
          </cell>
          <cell r="G778" t="str">
            <v>30432</v>
          </cell>
          <cell r="H778" t="str">
            <v>6509</v>
          </cell>
          <cell r="I778" t="str">
            <v>E349447</v>
          </cell>
        </row>
        <row r="779">
          <cell r="A779" t="str">
            <v>BRITISH TELECOMMUNICATIONS PLC</v>
          </cell>
          <cell r="B779" t="str">
            <v>WM34963164Q007</v>
          </cell>
          <cell r="C779">
            <v>47.97</v>
          </cell>
          <cell r="D779" t="str">
            <v>PRD-8-03</v>
          </cell>
          <cell r="G779" t="str">
            <v>30432</v>
          </cell>
          <cell r="H779" t="str">
            <v>6509</v>
          </cell>
          <cell r="I779" t="str">
            <v>E349232</v>
          </cell>
        </row>
        <row r="780">
          <cell r="A780" t="str">
            <v>BRITISH TELECOMMUNICATIONS PLC</v>
          </cell>
          <cell r="B780" t="str">
            <v>WM35077715Q006</v>
          </cell>
          <cell r="C780">
            <v>47.97</v>
          </cell>
          <cell r="D780" t="str">
            <v>PRD-8-03</v>
          </cell>
          <cell r="G780" t="str">
            <v>30432</v>
          </cell>
          <cell r="H780" t="str">
            <v>6509</v>
          </cell>
          <cell r="I780" t="str">
            <v>E349640</v>
          </cell>
        </row>
        <row r="781">
          <cell r="A781" t="str">
            <v>BRITISH TELECOMMUNICATIONS PLC</v>
          </cell>
          <cell r="B781" t="str">
            <v>WM35173128F005</v>
          </cell>
          <cell r="C781">
            <v>-12.09</v>
          </cell>
          <cell r="D781" t="str">
            <v>PRD-8-03</v>
          </cell>
          <cell r="G781" t="str">
            <v>30432</v>
          </cell>
          <cell r="H781" t="str">
            <v>6509</v>
          </cell>
          <cell r="I781" t="str">
            <v>E349514</v>
          </cell>
        </row>
        <row r="782">
          <cell r="A782" t="str">
            <v>COMPUTACENTER LTD</v>
          </cell>
          <cell r="B782" t="str">
            <v>4535713</v>
          </cell>
          <cell r="C782">
            <v>290.26</v>
          </cell>
          <cell r="D782" t="str">
            <v>PRD-8-03</v>
          </cell>
          <cell r="G782" t="str">
            <v>30432</v>
          </cell>
          <cell r="H782" t="str">
            <v>4301</v>
          </cell>
          <cell r="I782" t="str">
            <v>E348782</v>
          </cell>
        </row>
        <row r="783">
          <cell r="A783" t="str">
            <v>COMPUTACENTER LTD</v>
          </cell>
          <cell r="B783" t="str">
            <v>4535713</v>
          </cell>
          <cell r="C783">
            <v>1289.22</v>
          </cell>
          <cell r="D783" t="str">
            <v>PRD-8-03</v>
          </cell>
          <cell r="E783" t="str">
            <v>O161019</v>
          </cell>
          <cell r="F783" t="str">
            <v>IT SOFTWARE</v>
          </cell>
          <cell r="G783" t="str">
            <v>30432</v>
          </cell>
          <cell r="H783" t="str">
            <v>4301</v>
          </cell>
          <cell r="I783" t="str">
            <v>E348782</v>
          </cell>
        </row>
        <row r="784">
          <cell r="A784" t="str">
            <v>COMPUTACENTER LTD</v>
          </cell>
          <cell r="B784" t="str">
            <v>4535713</v>
          </cell>
          <cell r="C784">
            <v>637.99</v>
          </cell>
          <cell r="D784" t="str">
            <v>PRD-8-03</v>
          </cell>
          <cell r="E784" t="str">
            <v>O161019</v>
          </cell>
          <cell r="F784" t="str">
            <v>IT SOFTWARE</v>
          </cell>
          <cell r="G784" t="str">
            <v>30432</v>
          </cell>
          <cell r="H784" t="str">
            <v>4301</v>
          </cell>
          <cell r="I784" t="str">
            <v>E348782</v>
          </cell>
        </row>
        <row r="785">
          <cell r="A785" t="str">
            <v>COMPUTACENTER LTD</v>
          </cell>
          <cell r="B785" t="str">
            <v>4535713</v>
          </cell>
          <cell r="C785">
            <v>27.86</v>
          </cell>
          <cell r="D785" t="str">
            <v>PRD-8-03</v>
          </cell>
          <cell r="E785" t="str">
            <v>O161019</v>
          </cell>
          <cell r="F785" t="str">
            <v>IT SOFTWARE</v>
          </cell>
          <cell r="G785" t="str">
            <v>30432</v>
          </cell>
          <cell r="H785" t="str">
            <v>4301</v>
          </cell>
          <cell r="I785" t="str">
            <v>E348782</v>
          </cell>
        </row>
        <row r="786">
          <cell r="A786" t="str">
            <v>COMPUTACENTER LTD</v>
          </cell>
          <cell r="B786" t="str">
            <v>4535713</v>
          </cell>
          <cell r="C786">
            <v>75.39</v>
          </cell>
          <cell r="D786" t="str">
            <v>PRD-8-03</v>
          </cell>
          <cell r="E786" t="str">
            <v>O161019</v>
          </cell>
          <cell r="F786" t="str">
            <v>IT SOFTWARE</v>
          </cell>
          <cell r="G786" t="str">
            <v>30432</v>
          </cell>
          <cell r="H786" t="str">
            <v>4301</v>
          </cell>
          <cell r="I786" t="str">
            <v>E348782</v>
          </cell>
        </row>
        <row r="787">
          <cell r="A787" t="str">
            <v>COMPUTACENTER LTD</v>
          </cell>
          <cell r="B787" t="str">
            <v>4535713</v>
          </cell>
          <cell r="C787">
            <v>38.04</v>
          </cell>
          <cell r="D787" t="str">
            <v>PRD-8-03</v>
          </cell>
          <cell r="E787" t="str">
            <v>O161019</v>
          </cell>
          <cell r="F787" t="str">
            <v>IT SOFTWARE</v>
          </cell>
          <cell r="G787" t="str">
            <v>30432</v>
          </cell>
          <cell r="H787" t="str">
            <v>4301</v>
          </cell>
          <cell r="I787" t="str">
            <v>E348782</v>
          </cell>
        </row>
        <row r="788">
          <cell r="A788" t="str">
            <v>COMPUTACENTER LTD</v>
          </cell>
          <cell r="B788" t="str">
            <v>4535713</v>
          </cell>
          <cell r="C788">
            <v>75.39</v>
          </cell>
          <cell r="D788" t="str">
            <v>PRD-8-03</v>
          </cell>
          <cell r="E788" t="str">
            <v>O161019</v>
          </cell>
          <cell r="F788" t="str">
            <v>IT SOFTWARE</v>
          </cell>
          <cell r="G788" t="str">
            <v>30432</v>
          </cell>
          <cell r="H788" t="str">
            <v>4301</v>
          </cell>
          <cell r="I788" t="str">
            <v>E348782</v>
          </cell>
        </row>
        <row r="789">
          <cell r="A789" t="str">
            <v>COMPUTACENTER LTD</v>
          </cell>
          <cell r="B789" t="str">
            <v>4535713</v>
          </cell>
          <cell r="C789">
            <v>214.88</v>
          </cell>
          <cell r="D789" t="str">
            <v>PRD-8-03</v>
          </cell>
          <cell r="E789" t="str">
            <v>O161019</v>
          </cell>
          <cell r="F789" t="str">
            <v>IT SOFTWARE</v>
          </cell>
          <cell r="G789" t="str">
            <v>30432</v>
          </cell>
          <cell r="H789" t="str">
            <v>4301</v>
          </cell>
          <cell r="I789" t="str">
            <v>E348782</v>
          </cell>
        </row>
        <row r="790">
          <cell r="A790" t="str">
            <v>COMPUTACENTER LTD</v>
          </cell>
          <cell r="B790" t="str">
            <v>4535713</v>
          </cell>
          <cell r="C790">
            <v>38.04</v>
          </cell>
          <cell r="D790" t="str">
            <v>PRD-8-03</v>
          </cell>
          <cell r="E790" t="str">
            <v>O161019</v>
          </cell>
          <cell r="F790" t="str">
            <v>IT SOFTWARE</v>
          </cell>
          <cell r="G790" t="str">
            <v>30432</v>
          </cell>
          <cell r="H790" t="str">
            <v>4301</v>
          </cell>
          <cell r="I790" t="str">
            <v>E348782</v>
          </cell>
        </row>
        <row r="791">
          <cell r="A791" t="str">
            <v>COMPUTACENTER LTD</v>
          </cell>
          <cell r="B791" t="str">
            <v>4537142</v>
          </cell>
          <cell r="C791">
            <v>275.68</v>
          </cell>
          <cell r="D791" t="str">
            <v>PRD-8-03</v>
          </cell>
          <cell r="E791" t="str">
            <v>O161018</v>
          </cell>
          <cell r="F791" t="str">
            <v>IT HARDWARE</v>
          </cell>
          <cell r="G791" t="str">
            <v>30432</v>
          </cell>
          <cell r="H791" t="str">
            <v>4301</v>
          </cell>
          <cell r="I791" t="str">
            <v>E349001</v>
          </cell>
        </row>
        <row r="792">
          <cell r="A792" t="str">
            <v>COMPUTACENTER LTD</v>
          </cell>
          <cell r="B792" t="str">
            <v>4537142</v>
          </cell>
          <cell r="C792">
            <v>304.64</v>
          </cell>
          <cell r="D792" t="str">
            <v>PRD-8-03</v>
          </cell>
          <cell r="E792" t="str">
            <v>O161018</v>
          </cell>
          <cell r="F792" t="str">
            <v>IT HARDWARE</v>
          </cell>
          <cell r="G792" t="str">
            <v>30432</v>
          </cell>
          <cell r="H792" t="str">
            <v>4301</v>
          </cell>
          <cell r="I792" t="str">
            <v>E349001</v>
          </cell>
        </row>
        <row r="793">
          <cell r="A793" t="str">
            <v>COMPUTACENTER LTD</v>
          </cell>
          <cell r="B793" t="str">
            <v>4537142</v>
          </cell>
          <cell r="C793">
            <v>125.15</v>
          </cell>
          <cell r="D793" t="str">
            <v>PRD-8-03</v>
          </cell>
          <cell r="E793" t="str">
            <v>O161018</v>
          </cell>
          <cell r="F793" t="str">
            <v>IT HARDWARE</v>
          </cell>
          <cell r="G793" t="str">
            <v>30432</v>
          </cell>
          <cell r="H793" t="str">
            <v>4301</v>
          </cell>
          <cell r="I793" t="str">
            <v>E349001</v>
          </cell>
        </row>
        <row r="794">
          <cell r="A794" t="str">
            <v>COMPUTACENTER LTD</v>
          </cell>
          <cell r="B794" t="str">
            <v>4537142</v>
          </cell>
          <cell r="C794">
            <v>694.2</v>
          </cell>
          <cell r="D794" t="str">
            <v>PRD-8-03</v>
          </cell>
          <cell r="E794" t="str">
            <v>O161018</v>
          </cell>
          <cell r="F794" t="str">
            <v>IT HARDWARE</v>
          </cell>
          <cell r="G794" t="str">
            <v>30432</v>
          </cell>
          <cell r="H794" t="str">
            <v>4301</v>
          </cell>
          <cell r="I794" t="str">
            <v>E349001</v>
          </cell>
        </row>
        <row r="795">
          <cell r="A795" t="str">
            <v>COMPUTACENTER LTD</v>
          </cell>
          <cell r="B795" t="str">
            <v>4537142</v>
          </cell>
          <cell r="C795">
            <v>47.25</v>
          </cell>
          <cell r="D795" t="str">
            <v>PRD-8-03</v>
          </cell>
          <cell r="E795" t="str">
            <v>O161018</v>
          </cell>
          <cell r="F795" t="str">
            <v>IT HARDWARE</v>
          </cell>
          <cell r="G795" t="str">
            <v>30432</v>
          </cell>
          <cell r="H795" t="str">
            <v>4301</v>
          </cell>
          <cell r="I795" t="str">
            <v>E349001</v>
          </cell>
        </row>
        <row r="796">
          <cell r="A796" t="str">
            <v>COMPUTACENTER LTD</v>
          </cell>
          <cell r="B796" t="str">
            <v>4537142</v>
          </cell>
          <cell r="C796">
            <v>150.18</v>
          </cell>
          <cell r="D796" t="str">
            <v>PRD-8-03</v>
          </cell>
          <cell r="E796" t="str">
            <v>O161018</v>
          </cell>
          <cell r="F796" t="str">
            <v>IT HARDWARE</v>
          </cell>
          <cell r="G796" t="str">
            <v>30432</v>
          </cell>
          <cell r="H796" t="str">
            <v>4301</v>
          </cell>
          <cell r="I796" t="str">
            <v>E349001</v>
          </cell>
        </row>
        <row r="797">
          <cell r="A797" t="str">
            <v>COMPUTACENTER LTD</v>
          </cell>
          <cell r="B797" t="str">
            <v>4537142</v>
          </cell>
          <cell r="C797">
            <v>833.04</v>
          </cell>
          <cell r="D797" t="str">
            <v>PRD-8-03</v>
          </cell>
          <cell r="E797" t="str">
            <v>O161018</v>
          </cell>
          <cell r="F797" t="str">
            <v>IT HARDWARE</v>
          </cell>
          <cell r="G797" t="str">
            <v>30432</v>
          </cell>
          <cell r="H797" t="str">
            <v>4301</v>
          </cell>
          <cell r="I797" t="str">
            <v>E349001</v>
          </cell>
        </row>
        <row r="798">
          <cell r="A798" t="str">
            <v>COMPUTACENTER LTD</v>
          </cell>
          <cell r="B798" t="str">
            <v>4537142</v>
          </cell>
          <cell r="C798">
            <v>28.06</v>
          </cell>
          <cell r="D798" t="str">
            <v>PRD-8-03</v>
          </cell>
          <cell r="E798" t="str">
            <v>O161018</v>
          </cell>
          <cell r="F798" t="str">
            <v>IT HARDWARE</v>
          </cell>
          <cell r="G798" t="str">
            <v>30432</v>
          </cell>
          <cell r="H798" t="str">
            <v>4301</v>
          </cell>
          <cell r="I798" t="str">
            <v>E349001</v>
          </cell>
        </row>
        <row r="799">
          <cell r="A799" t="str">
            <v>COMPUTACENTER LTD</v>
          </cell>
          <cell r="B799" t="str">
            <v>4537142</v>
          </cell>
          <cell r="C799">
            <v>29.49</v>
          </cell>
          <cell r="D799" t="str">
            <v>PRD-8-03</v>
          </cell>
          <cell r="E799" t="str">
            <v>O161018</v>
          </cell>
          <cell r="F799" t="str">
            <v>IT HARDWARE</v>
          </cell>
          <cell r="G799" t="str">
            <v>30432</v>
          </cell>
          <cell r="H799" t="str">
            <v>4301</v>
          </cell>
          <cell r="I799" t="str">
            <v>E349001</v>
          </cell>
        </row>
        <row r="800">
          <cell r="A800" t="str">
            <v>COMPUTACENTER LTD</v>
          </cell>
          <cell r="B800" t="str">
            <v>4537142</v>
          </cell>
          <cell r="C800">
            <v>94.5</v>
          </cell>
          <cell r="D800" t="str">
            <v>PRD-8-03</v>
          </cell>
          <cell r="E800" t="str">
            <v>O161018</v>
          </cell>
          <cell r="F800" t="str">
            <v>IT HARDWARE</v>
          </cell>
          <cell r="G800" t="str">
            <v>30432</v>
          </cell>
          <cell r="H800" t="str">
            <v>4301</v>
          </cell>
          <cell r="I800" t="str">
            <v>E349001</v>
          </cell>
        </row>
        <row r="801">
          <cell r="A801" t="str">
            <v>COMPUTACENTER LTD</v>
          </cell>
          <cell r="B801" t="str">
            <v>4537142</v>
          </cell>
          <cell r="C801">
            <v>30.28</v>
          </cell>
          <cell r="D801" t="str">
            <v>PRD-8-03</v>
          </cell>
          <cell r="E801" t="str">
            <v>O161018</v>
          </cell>
          <cell r="F801" t="str">
            <v>IT HARDWARE</v>
          </cell>
          <cell r="G801" t="str">
            <v>30432</v>
          </cell>
          <cell r="H801" t="str">
            <v>4301</v>
          </cell>
          <cell r="I801" t="str">
            <v>E349001</v>
          </cell>
        </row>
        <row r="802">
          <cell r="A802" t="str">
            <v>COMPUTACENTER LTD</v>
          </cell>
          <cell r="B802" t="str">
            <v>4537142</v>
          </cell>
          <cell r="C802">
            <v>30.28</v>
          </cell>
          <cell r="D802" t="str">
            <v>PRD-8-03</v>
          </cell>
          <cell r="E802" t="str">
            <v>O161018</v>
          </cell>
          <cell r="F802" t="str">
            <v>IT HARDWARE</v>
          </cell>
          <cell r="G802" t="str">
            <v>30432</v>
          </cell>
          <cell r="H802" t="str">
            <v>4301</v>
          </cell>
          <cell r="I802" t="str">
            <v>E349001</v>
          </cell>
        </row>
        <row r="803">
          <cell r="A803" t="str">
            <v>COMPUTACENTER LTD</v>
          </cell>
          <cell r="B803" t="str">
            <v>4542274</v>
          </cell>
          <cell r="C803">
            <v>283.5</v>
          </cell>
          <cell r="D803" t="str">
            <v>PRD-8-03</v>
          </cell>
          <cell r="E803" t="str">
            <v>O161018</v>
          </cell>
          <cell r="F803" t="str">
            <v>IT HARDWARE</v>
          </cell>
          <cell r="G803" t="str">
            <v>30432</v>
          </cell>
          <cell r="H803" t="str">
            <v>4301</v>
          </cell>
          <cell r="I803" t="str">
            <v>E349290</v>
          </cell>
        </row>
        <row r="804">
          <cell r="A804" t="str">
            <v>COMPUTACENTER LTD</v>
          </cell>
          <cell r="B804" t="str">
            <v>4542274</v>
          </cell>
          <cell r="C804">
            <v>54.6</v>
          </cell>
          <cell r="D804" t="str">
            <v>PRD-8-03</v>
          </cell>
          <cell r="E804" t="str">
            <v>O161018</v>
          </cell>
          <cell r="F804" t="str">
            <v>IT HARDWARE</v>
          </cell>
          <cell r="G804" t="str">
            <v>30432</v>
          </cell>
          <cell r="H804" t="str">
            <v>4301</v>
          </cell>
          <cell r="I804" t="str">
            <v>E349290</v>
          </cell>
        </row>
        <row r="805">
          <cell r="A805" t="str">
            <v>COMPUTACENTER LTD</v>
          </cell>
          <cell r="B805" t="str">
            <v>4542274</v>
          </cell>
          <cell r="C805">
            <v>109.2</v>
          </cell>
          <cell r="D805" t="str">
            <v>PRD-8-03</v>
          </cell>
          <cell r="E805" t="str">
            <v>O161018</v>
          </cell>
          <cell r="F805" t="str">
            <v>IT HARDWARE</v>
          </cell>
          <cell r="G805" t="str">
            <v>30432</v>
          </cell>
          <cell r="H805" t="str">
            <v>4301</v>
          </cell>
          <cell r="I805" t="str">
            <v>E349290</v>
          </cell>
        </row>
        <row r="806">
          <cell r="A806" t="str">
            <v>COMPUTACENTER LTD</v>
          </cell>
          <cell r="B806" t="str">
            <v>4536549</v>
          </cell>
          <cell r="C806">
            <v>880</v>
          </cell>
          <cell r="D806" t="str">
            <v>PRD-8-03</v>
          </cell>
          <cell r="E806" t="str">
            <v>O161218</v>
          </cell>
          <cell r="F806" t="str">
            <v>MANAGED SERVICES</v>
          </cell>
          <cell r="G806" t="str">
            <v>30432</v>
          </cell>
          <cell r="H806" t="str">
            <v>4524</v>
          </cell>
          <cell r="I806" t="str">
            <v>E348967</v>
          </cell>
        </row>
        <row r="807">
          <cell r="A807" t="str">
            <v>COMPUTACENTER LTD</v>
          </cell>
          <cell r="B807" t="str">
            <v>4536549</v>
          </cell>
          <cell r="C807">
            <v>575</v>
          </cell>
          <cell r="D807" t="str">
            <v>PRD-8-03</v>
          </cell>
          <cell r="E807" t="str">
            <v>O161218</v>
          </cell>
          <cell r="F807" t="str">
            <v>MANAGED SERVICES</v>
          </cell>
          <cell r="G807" t="str">
            <v>30432</v>
          </cell>
          <cell r="H807" t="str">
            <v>4524</v>
          </cell>
          <cell r="I807" t="str">
            <v>E348967</v>
          </cell>
        </row>
        <row r="808">
          <cell r="A808" t="str">
            <v>COMPUTACENTER LTD</v>
          </cell>
          <cell r="B808" t="str">
            <v>4536549</v>
          </cell>
          <cell r="C808">
            <v>121.6</v>
          </cell>
          <cell r="D808" t="str">
            <v>PRD-8-03</v>
          </cell>
          <cell r="E808" t="str">
            <v>O161218</v>
          </cell>
          <cell r="F808" t="str">
            <v>MANAGED SERVICES</v>
          </cell>
          <cell r="G808" t="str">
            <v>30432</v>
          </cell>
          <cell r="H808" t="str">
            <v>4524</v>
          </cell>
          <cell r="I808" t="str">
            <v>E348967</v>
          </cell>
        </row>
        <row r="809">
          <cell r="A809" t="str">
            <v>COMPUTACENTER LTD</v>
          </cell>
          <cell r="B809" t="str">
            <v>4536549</v>
          </cell>
          <cell r="C809">
            <v>182.4</v>
          </cell>
          <cell r="D809" t="str">
            <v>PRD-8-03</v>
          </cell>
          <cell r="E809" t="str">
            <v>O161218</v>
          </cell>
          <cell r="F809" t="str">
            <v>MANAGED SERVICES</v>
          </cell>
          <cell r="G809" t="str">
            <v>30432</v>
          </cell>
          <cell r="H809" t="str">
            <v>4524</v>
          </cell>
          <cell r="I809" t="str">
            <v>E348967</v>
          </cell>
        </row>
        <row r="810">
          <cell r="A810" t="str">
            <v>COMPUTACENTER LTD</v>
          </cell>
          <cell r="B810" t="str">
            <v>4536549</v>
          </cell>
          <cell r="C810">
            <v>304</v>
          </cell>
          <cell r="D810" t="str">
            <v>PRD-8-03</v>
          </cell>
          <cell r="E810" t="str">
            <v>O161218</v>
          </cell>
          <cell r="F810" t="str">
            <v>MANAGED SERVICES</v>
          </cell>
          <cell r="G810" t="str">
            <v>30432</v>
          </cell>
          <cell r="H810" t="str">
            <v>4524</v>
          </cell>
          <cell r="I810" t="str">
            <v>E348967</v>
          </cell>
        </row>
        <row r="811">
          <cell r="A811" t="str">
            <v>COMPUTACENTER LTD</v>
          </cell>
          <cell r="B811" t="str">
            <v>4536549</v>
          </cell>
          <cell r="C811">
            <v>304</v>
          </cell>
          <cell r="D811" t="str">
            <v>PRD-8-03</v>
          </cell>
          <cell r="E811" t="str">
            <v>O161218</v>
          </cell>
          <cell r="F811" t="str">
            <v>MANAGED SERVICES</v>
          </cell>
          <cell r="G811" t="str">
            <v>30432</v>
          </cell>
          <cell r="H811" t="str">
            <v>4524</v>
          </cell>
          <cell r="I811" t="str">
            <v>E348967</v>
          </cell>
        </row>
        <row r="812">
          <cell r="A812" t="str">
            <v>COMPUTACENTER LTD</v>
          </cell>
          <cell r="B812" t="str">
            <v>4536549</v>
          </cell>
          <cell r="C812">
            <v>3400</v>
          </cell>
          <cell r="D812" t="str">
            <v>PRD-8-03</v>
          </cell>
          <cell r="E812" t="str">
            <v>O161218</v>
          </cell>
          <cell r="F812" t="str">
            <v>MANAGED SERVICES</v>
          </cell>
          <cell r="G812" t="str">
            <v>30432</v>
          </cell>
          <cell r="H812" t="str">
            <v>4524</v>
          </cell>
          <cell r="I812" t="str">
            <v>E348967</v>
          </cell>
        </row>
        <row r="813">
          <cell r="A813" t="str">
            <v>COMPUTACENTER LTD</v>
          </cell>
          <cell r="B813" t="str">
            <v>4534081</v>
          </cell>
          <cell r="C813">
            <v>214.88</v>
          </cell>
          <cell r="D813" t="str">
            <v>PRD-8-03</v>
          </cell>
          <cell r="E813" t="str">
            <v>O161010</v>
          </cell>
          <cell r="F813" t="str">
            <v>IT SOFTWARE</v>
          </cell>
          <cell r="G813" t="str">
            <v>30432</v>
          </cell>
          <cell r="H813" t="str">
            <v>6102</v>
          </cell>
          <cell r="I813" t="str">
            <v>E348646</v>
          </cell>
        </row>
        <row r="814">
          <cell r="A814" t="str">
            <v>COMPUTACENTER LTD</v>
          </cell>
          <cell r="B814" t="str">
            <v>4526068</v>
          </cell>
          <cell r="C814">
            <v>76.08</v>
          </cell>
          <cell r="D814" t="str">
            <v>PRD-8-03</v>
          </cell>
          <cell r="E814" t="str">
            <v>O161006</v>
          </cell>
          <cell r="F814" t="str">
            <v>IT SOFTWARE</v>
          </cell>
          <cell r="G814" t="str">
            <v>30432</v>
          </cell>
          <cell r="H814" t="str">
            <v>6102</v>
          </cell>
          <cell r="I814" t="str">
            <v>E348049</v>
          </cell>
        </row>
        <row r="815">
          <cell r="A815" t="str">
            <v>COMPUTACENTER LTD</v>
          </cell>
          <cell r="B815" t="str">
            <v>4526068</v>
          </cell>
          <cell r="C815">
            <v>75.39</v>
          </cell>
          <cell r="D815" t="str">
            <v>PRD-8-03</v>
          </cell>
          <cell r="E815" t="str">
            <v>O161006</v>
          </cell>
          <cell r="F815" t="str">
            <v>IT SOFTWARE</v>
          </cell>
          <cell r="G815" t="str">
            <v>30432</v>
          </cell>
          <cell r="H815" t="str">
            <v>6102</v>
          </cell>
          <cell r="I815" t="str">
            <v>E348049</v>
          </cell>
        </row>
        <row r="816">
          <cell r="A816" t="str">
            <v>COMPUTACENTER LTD</v>
          </cell>
          <cell r="B816" t="str">
            <v>4522733</v>
          </cell>
          <cell r="C816">
            <v>75.39</v>
          </cell>
          <cell r="D816" t="str">
            <v>PRD-8-03</v>
          </cell>
          <cell r="E816" t="str">
            <v>O161003</v>
          </cell>
          <cell r="F816" t="str">
            <v>IT SOFTWARE</v>
          </cell>
          <cell r="G816" t="str">
            <v>30432</v>
          </cell>
          <cell r="H816" t="str">
            <v>6102</v>
          </cell>
          <cell r="I816" t="str">
            <v>E347800</v>
          </cell>
        </row>
        <row r="817">
          <cell r="A817" t="str">
            <v>COMPUTACENTER LTD</v>
          </cell>
          <cell r="B817" t="str">
            <v>4522733</v>
          </cell>
          <cell r="C817">
            <v>214.88</v>
          </cell>
          <cell r="D817" t="str">
            <v>PRD-8-03</v>
          </cell>
          <cell r="E817" t="str">
            <v>O161003</v>
          </cell>
          <cell r="F817" t="str">
            <v>IT SOFTWARE</v>
          </cell>
          <cell r="G817" t="str">
            <v>30432</v>
          </cell>
          <cell r="H817" t="str">
            <v>6102</v>
          </cell>
          <cell r="I817" t="str">
            <v>E347800</v>
          </cell>
        </row>
        <row r="818">
          <cell r="A818" t="str">
            <v>COMPUTACENTER LTD</v>
          </cell>
          <cell r="B818" t="str">
            <v>4522733</v>
          </cell>
          <cell r="C818">
            <v>214.88</v>
          </cell>
          <cell r="D818" t="str">
            <v>PRD-8-03</v>
          </cell>
          <cell r="E818" t="str">
            <v>O161003</v>
          </cell>
          <cell r="F818" t="str">
            <v>IT SOFTWARE</v>
          </cell>
          <cell r="G818" t="str">
            <v>30432</v>
          </cell>
          <cell r="H818" t="str">
            <v>6102</v>
          </cell>
          <cell r="I818" t="str">
            <v>E347800</v>
          </cell>
        </row>
        <row r="819">
          <cell r="A819" t="str">
            <v>COMPUTACENTER LTD</v>
          </cell>
          <cell r="B819" t="str">
            <v>4522733</v>
          </cell>
          <cell r="C819">
            <v>214.88</v>
          </cell>
          <cell r="D819" t="str">
            <v>PRD-8-03</v>
          </cell>
          <cell r="E819" t="str">
            <v>O161003</v>
          </cell>
          <cell r="F819" t="str">
            <v>IT SOFTWARE</v>
          </cell>
          <cell r="G819" t="str">
            <v>30432</v>
          </cell>
          <cell r="H819" t="str">
            <v>6102</v>
          </cell>
          <cell r="I819" t="str">
            <v>E347800</v>
          </cell>
        </row>
        <row r="820">
          <cell r="A820" t="str">
            <v>COMPUTACENTER LTD</v>
          </cell>
          <cell r="B820" t="str">
            <v>4544124</v>
          </cell>
          <cell r="C820">
            <v>20.47</v>
          </cell>
          <cell r="D820" t="str">
            <v>PRD-8-03</v>
          </cell>
          <cell r="E820" t="str">
            <v>O161002</v>
          </cell>
          <cell r="F820" t="str">
            <v>IT HARDWARE</v>
          </cell>
          <cell r="G820" t="str">
            <v>30432</v>
          </cell>
          <cell r="H820" t="str">
            <v>6103</v>
          </cell>
          <cell r="I820" t="str">
            <v>E349462</v>
          </cell>
        </row>
        <row r="821">
          <cell r="A821" t="str">
            <v>COMPUTACENTER LTD</v>
          </cell>
          <cell r="B821" t="str">
            <v>4542220</v>
          </cell>
          <cell r="C821">
            <v>0</v>
          </cell>
          <cell r="D821" t="str">
            <v>PRD-8-03</v>
          </cell>
          <cell r="E821" t="str">
            <v>O161002</v>
          </cell>
          <cell r="F821" t="str">
            <v>IT HARDWARE</v>
          </cell>
          <cell r="G821" t="str">
            <v>30432</v>
          </cell>
          <cell r="H821" t="str">
            <v>6103</v>
          </cell>
          <cell r="I821" t="str">
            <v>E349289</v>
          </cell>
        </row>
        <row r="822">
          <cell r="A822" t="str">
            <v>COMPUTACENTER LTD</v>
          </cell>
          <cell r="B822" t="str">
            <v>4542220</v>
          </cell>
          <cell r="C822">
            <v>54.6</v>
          </cell>
          <cell r="D822" t="str">
            <v>PRD-8-03</v>
          </cell>
          <cell r="E822" t="str">
            <v>O161002</v>
          </cell>
          <cell r="F822" t="str">
            <v>IT HARDWARE</v>
          </cell>
          <cell r="G822" t="str">
            <v>30432</v>
          </cell>
          <cell r="H822" t="str">
            <v>6103</v>
          </cell>
          <cell r="I822" t="str">
            <v>E349289</v>
          </cell>
        </row>
        <row r="823">
          <cell r="A823" t="str">
            <v>COMPUTACENTER LTD</v>
          </cell>
          <cell r="B823" t="str">
            <v>4534081</v>
          </cell>
          <cell r="C823">
            <v>24.26</v>
          </cell>
          <cell r="D823" t="str">
            <v>PRD-8-03</v>
          </cell>
          <cell r="E823" t="str">
            <v>O161010</v>
          </cell>
          <cell r="F823" t="str">
            <v>IT HARDWARE</v>
          </cell>
          <cell r="G823" t="str">
            <v>30432</v>
          </cell>
          <cell r="H823" t="str">
            <v>6103</v>
          </cell>
          <cell r="I823" t="str">
            <v>E348646</v>
          </cell>
        </row>
        <row r="824">
          <cell r="A824" t="str">
            <v>COMPUTACENTER LTD</v>
          </cell>
          <cell r="B824" t="str">
            <v>4534081</v>
          </cell>
          <cell r="C824">
            <v>134.5</v>
          </cell>
          <cell r="D824" t="str">
            <v>PRD-8-03</v>
          </cell>
          <cell r="E824" t="str">
            <v>O161010</v>
          </cell>
          <cell r="F824" t="str">
            <v>IT HARDWARE</v>
          </cell>
          <cell r="G824" t="str">
            <v>30432</v>
          </cell>
          <cell r="H824" t="str">
            <v>6103</v>
          </cell>
          <cell r="I824" t="str">
            <v>E348646</v>
          </cell>
        </row>
        <row r="825">
          <cell r="A825" t="str">
            <v>COMPUTACENTER LTD</v>
          </cell>
          <cell r="B825" t="str">
            <v>4534081</v>
          </cell>
          <cell r="C825">
            <v>27.97</v>
          </cell>
          <cell r="D825" t="str">
            <v>PRD-8-03</v>
          </cell>
          <cell r="E825" t="str">
            <v>O161010</v>
          </cell>
          <cell r="F825" t="str">
            <v>IT HARDWARE</v>
          </cell>
          <cell r="G825" t="str">
            <v>30432</v>
          </cell>
          <cell r="H825" t="str">
            <v>6103</v>
          </cell>
          <cell r="I825" t="str">
            <v>E348646</v>
          </cell>
        </row>
        <row r="826">
          <cell r="A826" t="str">
            <v>COMPUTACENTER LTD</v>
          </cell>
          <cell r="B826" t="str">
            <v>4534081</v>
          </cell>
          <cell r="C826">
            <v>25.03</v>
          </cell>
          <cell r="D826" t="str">
            <v>PRD-8-03</v>
          </cell>
          <cell r="E826" t="str">
            <v>O161010</v>
          </cell>
          <cell r="F826" t="str">
            <v>IT HARDWARE</v>
          </cell>
          <cell r="G826" t="str">
            <v>30432</v>
          </cell>
          <cell r="H826" t="str">
            <v>6103</v>
          </cell>
          <cell r="I826" t="str">
            <v>E348646</v>
          </cell>
        </row>
        <row r="827">
          <cell r="A827" t="str">
            <v>COMPUTACENTER LTD</v>
          </cell>
          <cell r="B827" t="str">
            <v>4534081</v>
          </cell>
          <cell r="C827">
            <v>138.84</v>
          </cell>
          <cell r="D827" t="str">
            <v>PRD-8-03</v>
          </cell>
          <cell r="E827" t="str">
            <v>O161010</v>
          </cell>
          <cell r="F827" t="str">
            <v>IT HARDWARE</v>
          </cell>
          <cell r="G827" t="str">
            <v>30432</v>
          </cell>
          <cell r="H827" t="str">
            <v>6103</v>
          </cell>
          <cell r="I827" t="str">
            <v>E348646</v>
          </cell>
        </row>
        <row r="828">
          <cell r="A828" t="str">
            <v>COMPUTACENTER LTD</v>
          </cell>
          <cell r="B828" t="str">
            <v>4534081</v>
          </cell>
          <cell r="C828">
            <v>25.03</v>
          </cell>
          <cell r="D828" t="str">
            <v>PRD-8-03</v>
          </cell>
          <cell r="E828" t="str">
            <v>O161010</v>
          </cell>
          <cell r="F828" t="str">
            <v>IT HARDWARE</v>
          </cell>
          <cell r="G828" t="str">
            <v>30432</v>
          </cell>
          <cell r="H828" t="str">
            <v>6103</v>
          </cell>
          <cell r="I828" t="str">
            <v>E348646</v>
          </cell>
        </row>
        <row r="829">
          <cell r="A829" t="str">
            <v>COMPUTACENTER LTD</v>
          </cell>
          <cell r="B829" t="str">
            <v>4534081</v>
          </cell>
          <cell r="C829">
            <v>138.84</v>
          </cell>
          <cell r="D829" t="str">
            <v>PRD-8-03</v>
          </cell>
          <cell r="E829" t="str">
            <v>O161010</v>
          </cell>
          <cell r="F829" t="str">
            <v>IT HARDWARE</v>
          </cell>
          <cell r="G829" t="str">
            <v>30432</v>
          </cell>
          <cell r="H829" t="str">
            <v>6103</v>
          </cell>
          <cell r="I829" t="str">
            <v>E348646</v>
          </cell>
        </row>
        <row r="830">
          <cell r="A830" t="str">
            <v>COMPUTACENTER LTD</v>
          </cell>
          <cell r="B830" t="str">
            <v>4534081</v>
          </cell>
          <cell r="C830">
            <v>38.42</v>
          </cell>
          <cell r="D830" t="str">
            <v>PRD-8-03</v>
          </cell>
          <cell r="E830" t="str">
            <v>O161010</v>
          </cell>
          <cell r="F830" t="str">
            <v>IT HARDWARE</v>
          </cell>
          <cell r="G830" t="str">
            <v>30432</v>
          </cell>
          <cell r="H830" t="str">
            <v>6103</v>
          </cell>
          <cell r="I830" t="str">
            <v>E348646</v>
          </cell>
        </row>
        <row r="831">
          <cell r="A831" t="str">
            <v>COMPUTACENTER LTD</v>
          </cell>
          <cell r="B831" t="str">
            <v>4534081</v>
          </cell>
          <cell r="C831">
            <v>25.03</v>
          </cell>
          <cell r="D831" t="str">
            <v>PRD-8-03</v>
          </cell>
          <cell r="E831" t="str">
            <v>O161010</v>
          </cell>
          <cell r="F831" t="str">
            <v>IT HARDWARE</v>
          </cell>
          <cell r="G831" t="str">
            <v>30432</v>
          </cell>
          <cell r="H831" t="str">
            <v>6103</v>
          </cell>
          <cell r="I831" t="str">
            <v>E348646</v>
          </cell>
        </row>
        <row r="832">
          <cell r="A832" t="str">
            <v>COMPUTACENTER LTD</v>
          </cell>
          <cell r="B832" t="str">
            <v>4534081</v>
          </cell>
          <cell r="C832">
            <v>138.84</v>
          </cell>
          <cell r="D832" t="str">
            <v>PRD-8-03</v>
          </cell>
          <cell r="E832" t="str">
            <v>O161010</v>
          </cell>
          <cell r="F832" t="str">
            <v>IT HARDWARE</v>
          </cell>
          <cell r="G832" t="str">
            <v>30432</v>
          </cell>
          <cell r="H832" t="str">
            <v>6103</v>
          </cell>
          <cell r="I832" t="str">
            <v>E348646</v>
          </cell>
        </row>
        <row r="833">
          <cell r="A833" t="str">
            <v>COMPUTACENTER LTD</v>
          </cell>
          <cell r="B833" t="str">
            <v>4526068</v>
          </cell>
          <cell r="C833">
            <v>27.97</v>
          </cell>
          <cell r="D833" t="str">
            <v>PRD-8-03</v>
          </cell>
          <cell r="E833" t="str">
            <v>O161006</v>
          </cell>
          <cell r="F833" t="str">
            <v>IT HARDWARE</v>
          </cell>
          <cell r="G833" t="str">
            <v>30432</v>
          </cell>
          <cell r="H833" t="str">
            <v>6103</v>
          </cell>
          <cell r="I833" t="str">
            <v>E348049</v>
          </cell>
        </row>
        <row r="834">
          <cell r="A834" t="str">
            <v>COMPUTACENTER LTD</v>
          </cell>
          <cell r="B834" t="str">
            <v>4522733</v>
          </cell>
          <cell r="C834">
            <v>29.8</v>
          </cell>
          <cell r="D834" t="str">
            <v>PRD-8-03</v>
          </cell>
          <cell r="E834" t="str">
            <v>O161003</v>
          </cell>
          <cell r="F834" t="str">
            <v>IT HARDWARE</v>
          </cell>
          <cell r="G834" t="str">
            <v>30432</v>
          </cell>
          <cell r="H834" t="str">
            <v>6103</v>
          </cell>
          <cell r="I834" t="str">
            <v>E347800</v>
          </cell>
        </row>
        <row r="835">
          <cell r="A835" t="str">
            <v>COMPUTACENTER LTD</v>
          </cell>
          <cell r="B835" t="str">
            <v>4522733</v>
          </cell>
          <cell r="C835">
            <v>38.42</v>
          </cell>
          <cell r="D835" t="str">
            <v>PRD-8-03</v>
          </cell>
          <cell r="E835" t="str">
            <v>O161003</v>
          </cell>
          <cell r="F835" t="str">
            <v>IT HARDWARE</v>
          </cell>
          <cell r="G835" t="str">
            <v>30432</v>
          </cell>
          <cell r="H835" t="str">
            <v>6103</v>
          </cell>
          <cell r="I835" t="str">
            <v>E347800</v>
          </cell>
        </row>
        <row r="836">
          <cell r="A836" t="str">
            <v>COMPUTACENTER LTD</v>
          </cell>
          <cell r="B836" t="str">
            <v>4522733</v>
          </cell>
          <cell r="C836">
            <v>6.66</v>
          </cell>
          <cell r="D836" t="str">
            <v>PRD-8-03</v>
          </cell>
          <cell r="E836" t="str">
            <v>O161003</v>
          </cell>
          <cell r="F836" t="str">
            <v>IT HARDWARE</v>
          </cell>
          <cell r="G836" t="str">
            <v>30432</v>
          </cell>
          <cell r="H836" t="str">
            <v>6103</v>
          </cell>
          <cell r="I836" t="str">
            <v>E347800</v>
          </cell>
        </row>
        <row r="837">
          <cell r="A837" t="str">
            <v>COMPUTACENTER LTD</v>
          </cell>
          <cell r="B837" t="str">
            <v>4522733</v>
          </cell>
          <cell r="C837">
            <v>37.799999999999997</v>
          </cell>
          <cell r="D837" t="str">
            <v>PRD-8-03</v>
          </cell>
          <cell r="E837" t="str">
            <v>O161003</v>
          </cell>
          <cell r="F837" t="str">
            <v>IT HARDWARE</v>
          </cell>
          <cell r="G837" t="str">
            <v>30432</v>
          </cell>
          <cell r="H837" t="str">
            <v>6103</v>
          </cell>
          <cell r="I837" t="str">
            <v>E347800</v>
          </cell>
        </row>
        <row r="838">
          <cell r="A838" t="str">
            <v>COMPUTACENTER LTD</v>
          </cell>
          <cell r="B838" t="str">
            <v>4522733</v>
          </cell>
          <cell r="C838">
            <v>47.25</v>
          </cell>
          <cell r="D838" t="str">
            <v>PRD-8-03</v>
          </cell>
          <cell r="E838" t="str">
            <v>O161003</v>
          </cell>
          <cell r="F838" t="str">
            <v>IT HARDWARE</v>
          </cell>
          <cell r="G838" t="str">
            <v>30432</v>
          </cell>
          <cell r="H838" t="str">
            <v>6103</v>
          </cell>
          <cell r="I838" t="str">
            <v>E347800</v>
          </cell>
        </row>
        <row r="839">
          <cell r="A839" t="str">
            <v>COMPUTACENTER LTD</v>
          </cell>
          <cell r="B839" t="str">
            <v>4535733</v>
          </cell>
          <cell r="C839">
            <v>63.01</v>
          </cell>
          <cell r="D839" t="str">
            <v>PRD-8-03</v>
          </cell>
          <cell r="E839" t="str">
            <v>O161288</v>
          </cell>
          <cell r="F839" t="str">
            <v>HARDWARE MAINTENANCE</v>
          </cell>
          <cell r="G839" t="str">
            <v>30432</v>
          </cell>
          <cell r="H839" t="str">
            <v>6106</v>
          </cell>
          <cell r="I839" t="str">
            <v>E348969</v>
          </cell>
        </row>
        <row r="840">
          <cell r="A840" t="str">
            <v>COMPUTACENTER LTD</v>
          </cell>
          <cell r="B840" t="str">
            <v>4535733</v>
          </cell>
          <cell r="C840">
            <v>905.58</v>
          </cell>
          <cell r="D840" t="str">
            <v>PRD-8-03</v>
          </cell>
          <cell r="E840" t="str">
            <v>O161288</v>
          </cell>
          <cell r="F840" t="str">
            <v>HARDWARE MAINTENANCE</v>
          </cell>
          <cell r="G840" t="str">
            <v>30432</v>
          </cell>
          <cell r="H840" t="str">
            <v>6106</v>
          </cell>
          <cell r="I840" t="str">
            <v>E348969</v>
          </cell>
        </row>
        <row r="841">
          <cell r="A841" t="str">
            <v>INDUS INTERNATIONAL LTD</v>
          </cell>
          <cell r="B841" t="str">
            <v>05741</v>
          </cell>
          <cell r="C841">
            <v>1801.26</v>
          </cell>
          <cell r="D841" t="str">
            <v>PRD-8-03</v>
          </cell>
          <cell r="E841" t="str">
            <v>O160370</v>
          </cell>
          <cell r="F841" t="str">
            <v>SOFTWARE MAINTENANCE</v>
          </cell>
          <cell r="G841" t="str">
            <v>30432</v>
          </cell>
          <cell r="H841" t="str">
            <v>6107</v>
          </cell>
          <cell r="I841" t="str">
            <v>E351371</v>
          </cell>
        </row>
        <row r="842">
          <cell r="A842" t="str">
            <v>INDUS INTERNATIONAL LTD</v>
          </cell>
          <cell r="B842" t="str">
            <v>05741</v>
          </cell>
          <cell r="C842">
            <v>695</v>
          </cell>
          <cell r="D842" t="str">
            <v>PRD-8-03</v>
          </cell>
          <cell r="E842" t="str">
            <v>O160370</v>
          </cell>
          <cell r="F842" t="str">
            <v>Software License</v>
          </cell>
          <cell r="G842" t="str">
            <v>30430</v>
          </cell>
          <cell r="H842" t="str">
            <v>6111</v>
          </cell>
          <cell r="I842" t="str">
            <v>E351371</v>
          </cell>
        </row>
        <row r="843">
          <cell r="A843" t="str">
            <v>MERANT INTERNATIONAL LTD</v>
          </cell>
          <cell r="B843" t="str">
            <v>97036290</v>
          </cell>
          <cell r="C843">
            <v>229</v>
          </cell>
          <cell r="D843" t="str">
            <v>PRD-8-03</v>
          </cell>
          <cell r="E843" t="str">
            <v>O161299</v>
          </cell>
          <cell r="F843" t="str">
            <v>SOFTWARE MAINTENANCE</v>
          </cell>
          <cell r="G843" t="str">
            <v>30432</v>
          </cell>
          <cell r="H843" t="str">
            <v>6107</v>
          </cell>
          <cell r="I843" t="str">
            <v>E348330</v>
          </cell>
        </row>
        <row r="844">
          <cell r="A844" t="str">
            <v>MERANT INTERNATIONAL LTD</v>
          </cell>
          <cell r="B844" t="str">
            <v>97036290</v>
          </cell>
          <cell r="C844">
            <v>2300</v>
          </cell>
          <cell r="D844" t="str">
            <v>PRD-8-03</v>
          </cell>
          <cell r="E844" t="str">
            <v>O161299</v>
          </cell>
          <cell r="F844" t="str">
            <v>SOFTWARE MAINTENANCE</v>
          </cell>
          <cell r="G844" t="str">
            <v>30432</v>
          </cell>
          <cell r="H844" t="str">
            <v>6107</v>
          </cell>
          <cell r="I844" t="str">
            <v>E348330</v>
          </cell>
        </row>
        <row r="845">
          <cell r="A845" t="str">
            <v>SCOTPHONE LTD</v>
          </cell>
          <cell r="B845" t="str">
            <v>59689</v>
          </cell>
          <cell r="C845">
            <v>40</v>
          </cell>
          <cell r="D845" t="str">
            <v>PRD-8-03</v>
          </cell>
          <cell r="G845" t="str">
            <v>30431</v>
          </cell>
          <cell r="H845" t="str">
            <v>6503</v>
          </cell>
          <cell r="I845" t="str">
            <v>E339201</v>
          </cell>
        </row>
        <row r="846">
          <cell r="A846" t="str">
            <v>SCOTPHONE LTD</v>
          </cell>
          <cell r="B846" t="str">
            <v>59689</v>
          </cell>
          <cell r="C846">
            <v>143.13</v>
          </cell>
          <cell r="D846" t="str">
            <v>PRD-8-03</v>
          </cell>
          <cell r="G846" t="str">
            <v>30433</v>
          </cell>
          <cell r="H846" t="str">
            <v>6503</v>
          </cell>
          <cell r="I846" t="str">
            <v>E339201</v>
          </cell>
        </row>
        <row r="847">
          <cell r="A847" t="str">
            <v>TELEWEST COMMUNICATIONS (SCOTLAND) LTD</v>
          </cell>
          <cell r="B847" t="str">
            <v>224375901501171003</v>
          </cell>
          <cell r="C847">
            <v>-20.37</v>
          </cell>
          <cell r="D847" t="str">
            <v>PRD-8-03</v>
          </cell>
          <cell r="G847" t="str">
            <v>30432</v>
          </cell>
          <cell r="H847" t="str">
            <v>6509</v>
          </cell>
          <cell r="I847" t="str">
            <v>E349009</v>
          </cell>
        </row>
        <row r="848">
          <cell r="A848" t="str">
            <v>WIDE WORLD SERVICES LTD</v>
          </cell>
          <cell r="B848" t="str">
            <v>20030089</v>
          </cell>
          <cell r="C848">
            <v>6500</v>
          </cell>
          <cell r="D848" t="str">
            <v>PRD-8-03</v>
          </cell>
          <cell r="E848" t="str">
            <v>O160177</v>
          </cell>
          <cell r="F848" t="str">
            <v>MANAGED SERVICES</v>
          </cell>
          <cell r="G848" t="str">
            <v>30432</v>
          </cell>
          <cell r="H848" t="str">
            <v>4524</v>
          </cell>
          <cell r="I848" t="str">
            <v>E350008</v>
          </cell>
        </row>
        <row r="849">
          <cell r="A849" t="str">
            <v>WIDE WORLD SERVICES LTD</v>
          </cell>
          <cell r="B849" t="str">
            <v>20030072</v>
          </cell>
          <cell r="C849">
            <v>40</v>
          </cell>
          <cell r="D849" t="str">
            <v>PRD-8-03</v>
          </cell>
          <cell r="E849" t="str">
            <v>O160177</v>
          </cell>
          <cell r="F849" t="str">
            <v>MANAGED SERVICES</v>
          </cell>
          <cell r="G849" t="str">
            <v>30432</v>
          </cell>
          <cell r="H849" t="str">
            <v>4524</v>
          </cell>
          <cell r="I849" t="str">
            <v>E349518</v>
          </cell>
        </row>
        <row r="850">
          <cell r="A850" t="str">
            <v>WIDE WORLD SERVICES LTD</v>
          </cell>
          <cell r="B850" t="str">
            <v>20030071</v>
          </cell>
          <cell r="C850">
            <v>6500</v>
          </cell>
          <cell r="D850" t="str">
            <v>PRD-8-03</v>
          </cell>
          <cell r="E850" t="str">
            <v>O160177</v>
          </cell>
          <cell r="F850" t="str">
            <v>MANAGED SERVICES</v>
          </cell>
          <cell r="G850" t="str">
            <v>30432</v>
          </cell>
          <cell r="H850" t="str">
            <v>4524</v>
          </cell>
          <cell r="I850" t="str">
            <v>E349519</v>
          </cell>
        </row>
        <row r="851">
          <cell r="A851" t="str">
            <v>WIGGINS TEAPE PAPER LTD</v>
          </cell>
          <cell r="B851" t="str">
            <v>CV2836960</v>
          </cell>
          <cell r="C851">
            <v>172</v>
          </cell>
          <cell r="D851" t="str">
            <v>PRD-8-03</v>
          </cell>
          <cell r="E851" t="str">
            <v>O160930</v>
          </cell>
          <cell r="F851" t="str">
            <v>PRINTING</v>
          </cell>
          <cell r="G851" t="str">
            <v>30432</v>
          </cell>
          <cell r="H851" t="str">
            <v>6301</v>
          </cell>
          <cell r="I851" t="str">
            <v>E347811</v>
          </cell>
        </row>
        <row r="852">
          <cell r="C852">
            <v>33183.33</v>
          </cell>
          <cell r="D852" t="str">
            <v>PRD-8-03 Total</v>
          </cell>
        </row>
        <row r="853">
          <cell r="A853" t="str">
            <v>BARRACUDA IS</v>
          </cell>
          <cell r="B853" t="str">
            <v>1036</v>
          </cell>
          <cell r="C853">
            <v>680</v>
          </cell>
          <cell r="D853" t="str">
            <v>PRD-9-03</v>
          </cell>
          <cell r="E853" t="str">
            <v>O163752</v>
          </cell>
          <cell r="F853" t="str">
            <v>SOFTWARE MAINTENANCE</v>
          </cell>
          <cell r="G853" t="str">
            <v>30430</v>
          </cell>
          <cell r="H853" t="str">
            <v>6107</v>
          </cell>
          <cell r="I853" t="str">
            <v>E352483</v>
          </cell>
        </row>
        <row r="854">
          <cell r="A854" t="str">
            <v>BARRACUDA IS</v>
          </cell>
          <cell r="B854" t="str">
            <v>1036</v>
          </cell>
          <cell r="C854">
            <v>920</v>
          </cell>
          <cell r="D854" t="str">
            <v>PRD-9-03</v>
          </cell>
          <cell r="E854" t="str">
            <v>O163752</v>
          </cell>
          <cell r="F854" t="str">
            <v>SOFTWARE MAINTENANCE</v>
          </cell>
          <cell r="G854" t="str">
            <v>30430</v>
          </cell>
          <cell r="H854" t="str">
            <v>6107</v>
          </cell>
          <cell r="I854" t="str">
            <v>E352483</v>
          </cell>
        </row>
        <row r="855">
          <cell r="A855" t="str">
            <v>BIGFISH</v>
          </cell>
          <cell r="B855" t="str">
            <v>29591</v>
          </cell>
          <cell r="C855">
            <v>165</v>
          </cell>
          <cell r="D855" t="str">
            <v>PRD-9-03</v>
          </cell>
          <cell r="E855" t="str">
            <v>O163355</v>
          </cell>
          <cell r="F855" t="str">
            <v>HARDWARE MAINTENANCE</v>
          </cell>
          <cell r="G855" t="str">
            <v>30432</v>
          </cell>
          <cell r="H855" t="str">
            <v>6106</v>
          </cell>
          <cell r="I855" t="str">
            <v>E352555</v>
          </cell>
        </row>
        <row r="856">
          <cell r="A856" t="str">
            <v>BIGFISH</v>
          </cell>
          <cell r="B856" t="str">
            <v>29591</v>
          </cell>
          <cell r="C856">
            <v>110</v>
          </cell>
          <cell r="D856" t="str">
            <v>PRD-9-03</v>
          </cell>
          <cell r="E856" t="str">
            <v>O163355</v>
          </cell>
          <cell r="F856" t="str">
            <v>HARDWARE MAINTENANCE</v>
          </cell>
          <cell r="G856" t="str">
            <v>30432</v>
          </cell>
          <cell r="H856" t="str">
            <v>6106</v>
          </cell>
          <cell r="I856" t="str">
            <v>E352555</v>
          </cell>
        </row>
        <row r="857">
          <cell r="A857" t="str">
            <v>BRITISH TELECOMMUNICATIONS PLC</v>
          </cell>
          <cell r="B857" t="str">
            <v>WM35008849F009</v>
          </cell>
          <cell r="C857">
            <v>-29.96</v>
          </cell>
          <cell r="D857" t="str">
            <v>PRD-9-03</v>
          </cell>
          <cell r="G857" t="str">
            <v>30432</v>
          </cell>
          <cell r="H857" t="str">
            <v>6114</v>
          </cell>
          <cell r="I857" t="str">
            <v>E353994</v>
          </cell>
        </row>
        <row r="858">
          <cell r="A858" t="str">
            <v>BRITISH TELECOMMUNICATIONS PLC</v>
          </cell>
          <cell r="B858" t="str">
            <v>WM34949824F010</v>
          </cell>
          <cell r="C858">
            <v>-29.96</v>
          </cell>
          <cell r="D858" t="str">
            <v>PRD-9-03</v>
          </cell>
          <cell r="G858" t="str">
            <v>30432</v>
          </cell>
          <cell r="H858" t="str">
            <v>6114</v>
          </cell>
          <cell r="I858" t="str">
            <v>E353993</v>
          </cell>
        </row>
        <row r="859">
          <cell r="A859" t="str">
            <v>BRITISH TELECOMMUNICATIONS PLC</v>
          </cell>
          <cell r="B859" t="str">
            <v>WM35108126F007</v>
          </cell>
          <cell r="C859">
            <v>-29.96</v>
          </cell>
          <cell r="D859" t="str">
            <v>PRD-9-03</v>
          </cell>
          <cell r="G859" t="str">
            <v>30432</v>
          </cell>
          <cell r="H859" t="str">
            <v>6114</v>
          </cell>
          <cell r="I859" t="str">
            <v>E353991</v>
          </cell>
        </row>
        <row r="860">
          <cell r="A860" t="str">
            <v>BRITISH TELECOMMUNICATIONS PLC</v>
          </cell>
          <cell r="B860" t="str">
            <v>WM34995022F008</v>
          </cell>
          <cell r="C860">
            <v>-29.96</v>
          </cell>
          <cell r="D860" t="str">
            <v>PRD-9-03</v>
          </cell>
          <cell r="G860" t="str">
            <v>30432</v>
          </cell>
          <cell r="H860" t="str">
            <v>6114</v>
          </cell>
          <cell r="I860" t="str">
            <v>E353992</v>
          </cell>
        </row>
        <row r="861">
          <cell r="A861" t="str">
            <v>BRITISH TELECOMMUNICATIONS PLC</v>
          </cell>
          <cell r="B861" t="str">
            <v>WM34902908F011</v>
          </cell>
          <cell r="C861">
            <v>-29.96</v>
          </cell>
          <cell r="D861" t="str">
            <v>PRD-9-03</v>
          </cell>
          <cell r="G861" t="str">
            <v>30432</v>
          </cell>
          <cell r="H861" t="str">
            <v>6114</v>
          </cell>
          <cell r="I861" t="str">
            <v>E353995</v>
          </cell>
        </row>
        <row r="862">
          <cell r="A862" t="str">
            <v>BRITISH TELECOMMUNICATIONS PLC</v>
          </cell>
          <cell r="B862" t="str">
            <v>XI0820P0170284Q018</v>
          </cell>
          <cell r="C862">
            <v>873.3</v>
          </cell>
          <cell r="D862" t="str">
            <v>PRD-9-03</v>
          </cell>
          <cell r="E862" t="str">
            <v>O164816</v>
          </cell>
          <cell r="F862" t="str">
            <v>FEATURENET BILL</v>
          </cell>
          <cell r="G862" t="str">
            <v>30432</v>
          </cell>
          <cell r="H862" t="str">
            <v>6114</v>
          </cell>
          <cell r="I862" t="str">
            <v>E351707</v>
          </cell>
        </row>
        <row r="863">
          <cell r="A863" t="str">
            <v>BRITISH TELECOMMUNICATIONS PLC</v>
          </cell>
          <cell r="B863" t="str">
            <v>XI0819P0160284Q019</v>
          </cell>
          <cell r="C863">
            <v>655.5</v>
          </cell>
          <cell r="D863" t="str">
            <v>PRD-9-03</v>
          </cell>
          <cell r="E863" t="str">
            <v>O164816</v>
          </cell>
          <cell r="F863" t="str">
            <v>FEATURENET BILL</v>
          </cell>
          <cell r="G863" t="str">
            <v>30432</v>
          </cell>
          <cell r="H863" t="str">
            <v>6114</v>
          </cell>
          <cell r="I863" t="str">
            <v>E351705</v>
          </cell>
        </row>
        <row r="864">
          <cell r="A864" t="str">
            <v>BRITISH TELECOMMUNICATIONS PLC</v>
          </cell>
          <cell r="B864" t="str">
            <v>XI0819P0160284Q019</v>
          </cell>
          <cell r="C864">
            <v>0</v>
          </cell>
          <cell r="D864" t="str">
            <v>PRD-9-03</v>
          </cell>
          <cell r="E864" t="str">
            <v>O164816</v>
          </cell>
          <cell r="F864" t="str">
            <v>FEATURENET BILL</v>
          </cell>
          <cell r="G864" t="str">
            <v>30432</v>
          </cell>
          <cell r="H864" t="str">
            <v>6114</v>
          </cell>
          <cell r="I864" t="str">
            <v>E351705</v>
          </cell>
        </row>
        <row r="865">
          <cell r="A865" t="str">
            <v>BRITISH TELECOMMUNICATIONS PLC</v>
          </cell>
          <cell r="B865" t="str">
            <v>XI0018P0130284Q031</v>
          </cell>
          <cell r="C865">
            <v>692.5</v>
          </cell>
          <cell r="D865" t="str">
            <v>PRD-9-03</v>
          </cell>
          <cell r="E865" t="str">
            <v>O164816</v>
          </cell>
          <cell r="F865" t="str">
            <v>FEATURENET BILL</v>
          </cell>
          <cell r="G865" t="str">
            <v>30432</v>
          </cell>
          <cell r="H865" t="str">
            <v>6114</v>
          </cell>
          <cell r="I865" t="str">
            <v>E354358</v>
          </cell>
        </row>
        <row r="866">
          <cell r="A866" t="str">
            <v>BRITISH TELECOMMUNICATIONS PLC</v>
          </cell>
          <cell r="B866" t="str">
            <v>XI0018P0130284Q031</v>
          </cell>
          <cell r="C866">
            <v>0</v>
          </cell>
          <cell r="D866" t="str">
            <v>PRD-9-03</v>
          </cell>
          <cell r="E866" t="str">
            <v>O164816</v>
          </cell>
          <cell r="F866" t="str">
            <v>FEATURENET BILL</v>
          </cell>
          <cell r="G866" t="str">
            <v>30432</v>
          </cell>
          <cell r="H866" t="str">
            <v>6114</v>
          </cell>
          <cell r="I866" t="str">
            <v>E354358</v>
          </cell>
        </row>
        <row r="867">
          <cell r="A867" t="str">
            <v>BRITISH TELECOMMUNICATIONS PLC</v>
          </cell>
          <cell r="B867" t="str">
            <v>XI0018P0130284Q031</v>
          </cell>
          <cell r="C867">
            <v>0</v>
          </cell>
          <cell r="D867" t="str">
            <v>PRD-9-03</v>
          </cell>
          <cell r="E867" t="str">
            <v>O164816</v>
          </cell>
          <cell r="F867" t="str">
            <v>FEATURENET BILL</v>
          </cell>
          <cell r="G867" t="str">
            <v>30432</v>
          </cell>
          <cell r="H867" t="str">
            <v>6114</v>
          </cell>
          <cell r="I867" t="str">
            <v>E354358</v>
          </cell>
        </row>
        <row r="868">
          <cell r="A868" t="str">
            <v>BRITISH TELECOMMUNICATIONS PLC</v>
          </cell>
          <cell r="B868" t="str">
            <v>EWFCIACCT0284Q014</v>
          </cell>
          <cell r="C868">
            <v>10</v>
          </cell>
          <cell r="D868" t="str">
            <v>PRD-9-03</v>
          </cell>
          <cell r="E868" t="str">
            <v>O164816</v>
          </cell>
          <cell r="F868" t="str">
            <v>FEATURENET BILL</v>
          </cell>
          <cell r="G868" t="str">
            <v>30432</v>
          </cell>
          <cell r="H868" t="str">
            <v>6114</v>
          </cell>
          <cell r="I868" t="str">
            <v>E354359</v>
          </cell>
        </row>
        <row r="869">
          <cell r="A869" t="str">
            <v>BRITISH TELECOMMUNICATIONS PLC</v>
          </cell>
          <cell r="B869" t="str">
            <v>EWFCIACCT0284Q014</v>
          </cell>
          <cell r="C869">
            <v>0</v>
          </cell>
          <cell r="D869" t="str">
            <v>PRD-9-03</v>
          </cell>
          <cell r="E869" t="str">
            <v>O164816</v>
          </cell>
          <cell r="F869" t="str">
            <v>FEATURENET BILL</v>
          </cell>
          <cell r="G869" t="str">
            <v>30432</v>
          </cell>
          <cell r="H869" t="str">
            <v>6114</v>
          </cell>
          <cell r="I869" t="str">
            <v>E354359</v>
          </cell>
        </row>
        <row r="870">
          <cell r="A870" t="str">
            <v>BRITISH TELECOMMUNICATIONS PLC</v>
          </cell>
          <cell r="B870" t="str">
            <v>EWFCIACCT0284Q014</v>
          </cell>
          <cell r="C870">
            <v>0</v>
          </cell>
          <cell r="D870" t="str">
            <v>PRD-9-03</v>
          </cell>
          <cell r="E870" t="str">
            <v>O164816</v>
          </cell>
          <cell r="F870" t="str">
            <v>FEATURENET BILL</v>
          </cell>
          <cell r="G870" t="str">
            <v>30432</v>
          </cell>
          <cell r="H870" t="str">
            <v>6114</v>
          </cell>
          <cell r="I870" t="str">
            <v>E354359</v>
          </cell>
        </row>
        <row r="871">
          <cell r="A871" t="str">
            <v>BRITISH TELECOMMUNICATIONS PLC</v>
          </cell>
          <cell r="B871" t="str">
            <v>EWFCIACCT0284Q014</v>
          </cell>
          <cell r="C871">
            <v>0</v>
          </cell>
          <cell r="D871" t="str">
            <v>PRD-9-03</v>
          </cell>
          <cell r="E871" t="str">
            <v>O164816</v>
          </cell>
          <cell r="F871" t="str">
            <v>FEATURENET BILL</v>
          </cell>
          <cell r="G871" t="str">
            <v>30432</v>
          </cell>
          <cell r="H871" t="str">
            <v>6114</v>
          </cell>
          <cell r="I871" t="str">
            <v>E354359</v>
          </cell>
        </row>
        <row r="872">
          <cell r="A872" t="str">
            <v>BRITISH TELECOMMUNICATIONS PLC</v>
          </cell>
          <cell r="B872" t="str">
            <v>XI0006P0010284Q031</v>
          </cell>
          <cell r="C872">
            <v>1745.02</v>
          </cell>
          <cell r="D872" t="str">
            <v>PRD-9-03</v>
          </cell>
          <cell r="E872" t="str">
            <v>O164816</v>
          </cell>
          <cell r="F872" t="str">
            <v>FEATURENET BILL</v>
          </cell>
          <cell r="G872" t="str">
            <v>30432</v>
          </cell>
          <cell r="H872" t="str">
            <v>6114</v>
          </cell>
          <cell r="I872" t="str">
            <v>E354360</v>
          </cell>
        </row>
        <row r="873">
          <cell r="A873" t="str">
            <v>BRITISH TELECOMMUNICATIONS PLC</v>
          </cell>
          <cell r="B873" t="str">
            <v>XI0006P0010284Q031</v>
          </cell>
          <cell r="C873">
            <v>0</v>
          </cell>
          <cell r="D873" t="str">
            <v>PRD-9-03</v>
          </cell>
          <cell r="E873" t="str">
            <v>O164816</v>
          </cell>
          <cell r="F873" t="str">
            <v>FEATURENET BILL</v>
          </cell>
          <cell r="G873" t="str">
            <v>30432</v>
          </cell>
          <cell r="H873" t="str">
            <v>6114</v>
          </cell>
          <cell r="I873" t="str">
            <v>E354360</v>
          </cell>
        </row>
        <row r="874">
          <cell r="A874" t="str">
            <v>BRITISH TELECOMMUNICATIONS PLC</v>
          </cell>
          <cell r="B874" t="str">
            <v>XI0006P0010284Q031</v>
          </cell>
          <cell r="C874">
            <v>0</v>
          </cell>
          <cell r="D874" t="str">
            <v>PRD-9-03</v>
          </cell>
          <cell r="E874" t="str">
            <v>O164816</v>
          </cell>
          <cell r="F874" t="str">
            <v>FEATURENET BILL</v>
          </cell>
          <cell r="G874" t="str">
            <v>30432</v>
          </cell>
          <cell r="H874" t="str">
            <v>6114</v>
          </cell>
          <cell r="I874" t="str">
            <v>E354360</v>
          </cell>
        </row>
        <row r="875">
          <cell r="A875" t="str">
            <v>BRITISH TELECOMMUNICATIONS PLC</v>
          </cell>
          <cell r="B875" t="str">
            <v>XI0006P0010284Q031</v>
          </cell>
          <cell r="C875">
            <v>0</v>
          </cell>
          <cell r="D875" t="str">
            <v>PRD-9-03</v>
          </cell>
          <cell r="E875" t="str">
            <v>O164816</v>
          </cell>
          <cell r="F875" t="str">
            <v>FEATURENET BILL</v>
          </cell>
          <cell r="G875" t="str">
            <v>30432</v>
          </cell>
          <cell r="H875" t="str">
            <v>6114</v>
          </cell>
          <cell r="I875" t="str">
            <v>E354360</v>
          </cell>
        </row>
        <row r="876">
          <cell r="A876" t="str">
            <v>BRITISH TELECOMMUNICATIONS PLC</v>
          </cell>
          <cell r="B876" t="str">
            <v>XI0006P0010284Q031</v>
          </cell>
          <cell r="C876">
            <v>0</v>
          </cell>
          <cell r="D876" t="str">
            <v>PRD-9-03</v>
          </cell>
          <cell r="E876" t="str">
            <v>O164816</v>
          </cell>
          <cell r="F876" t="str">
            <v>FEATURENET BILL</v>
          </cell>
          <cell r="G876" t="str">
            <v>30432</v>
          </cell>
          <cell r="H876" t="str">
            <v>6114</v>
          </cell>
          <cell r="I876" t="str">
            <v>E354360</v>
          </cell>
        </row>
        <row r="877">
          <cell r="A877" t="str">
            <v>BRITISH TELECOMMUNICATIONS PLC</v>
          </cell>
          <cell r="B877" t="str">
            <v>XI0011P0060284Q031</v>
          </cell>
          <cell r="C877">
            <v>1091.0999999999999</v>
          </cell>
          <cell r="D877" t="str">
            <v>PRD-9-03</v>
          </cell>
          <cell r="E877" t="str">
            <v>O164735</v>
          </cell>
          <cell r="F877" t="str">
            <v>FEATURENET BILL</v>
          </cell>
          <cell r="G877" t="str">
            <v>30432</v>
          </cell>
          <cell r="H877" t="str">
            <v>6114</v>
          </cell>
          <cell r="I877" t="str">
            <v>E354042</v>
          </cell>
        </row>
        <row r="878">
          <cell r="A878" t="str">
            <v>BRITISH TELECOMMUNICATIONS PLC</v>
          </cell>
          <cell r="B878" t="str">
            <v>XI0013P0080284Q031</v>
          </cell>
          <cell r="C878">
            <v>728.1</v>
          </cell>
          <cell r="D878" t="str">
            <v>PRD-9-03</v>
          </cell>
          <cell r="E878" t="str">
            <v>O164735</v>
          </cell>
          <cell r="F878" t="str">
            <v>FEATURENET BILL</v>
          </cell>
          <cell r="G878" t="str">
            <v>30432</v>
          </cell>
          <cell r="H878" t="str">
            <v>6114</v>
          </cell>
          <cell r="I878" t="str">
            <v>E354043</v>
          </cell>
        </row>
        <row r="879">
          <cell r="A879" t="str">
            <v>BRITISH TELECOMMUNICATIONS PLC</v>
          </cell>
          <cell r="B879" t="str">
            <v>XI0013P0080284Q031</v>
          </cell>
          <cell r="C879">
            <v>0</v>
          </cell>
          <cell r="D879" t="str">
            <v>PRD-9-03</v>
          </cell>
          <cell r="E879" t="str">
            <v>O164735</v>
          </cell>
          <cell r="F879" t="str">
            <v>FEATURENET BILL</v>
          </cell>
          <cell r="G879" t="str">
            <v>30432</v>
          </cell>
          <cell r="H879" t="str">
            <v>6114</v>
          </cell>
          <cell r="I879" t="str">
            <v>E354043</v>
          </cell>
        </row>
        <row r="880">
          <cell r="A880" t="str">
            <v>BRITISH TELECOMMUNICATIONS PLC</v>
          </cell>
          <cell r="B880" t="str">
            <v>XI0014P0090284Q031</v>
          </cell>
          <cell r="C880">
            <v>692.5</v>
          </cell>
          <cell r="D880" t="str">
            <v>PRD-9-03</v>
          </cell>
          <cell r="E880" t="str">
            <v>O164735</v>
          </cell>
          <cell r="F880" t="str">
            <v>FEATURENET BILL</v>
          </cell>
          <cell r="G880" t="str">
            <v>30432</v>
          </cell>
          <cell r="H880" t="str">
            <v>6114</v>
          </cell>
          <cell r="I880" t="str">
            <v>E354044</v>
          </cell>
        </row>
        <row r="881">
          <cell r="A881" t="str">
            <v>BRITISH TELECOMMUNICATIONS PLC</v>
          </cell>
          <cell r="B881" t="str">
            <v>XI0014P0090284Q031</v>
          </cell>
          <cell r="C881">
            <v>0</v>
          </cell>
          <cell r="D881" t="str">
            <v>PRD-9-03</v>
          </cell>
          <cell r="E881" t="str">
            <v>O164735</v>
          </cell>
          <cell r="F881" t="str">
            <v>FEATURENET BILL</v>
          </cell>
          <cell r="G881" t="str">
            <v>30432</v>
          </cell>
          <cell r="H881" t="str">
            <v>6114</v>
          </cell>
          <cell r="I881" t="str">
            <v>E354044</v>
          </cell>
        </row>
        <row r="882">
          <cell r="A882" t="str">
            <v>BRITISH TELECOMMUNICATIONS PLC</v>
          </cell>
          <cell r="B882" t="str">
            <v>XI0014P0090284Q031</v>
          </cell>
          <cell r="C882">
            <v>0</v>
          </cell>
          <cell r="D882" t="str">
            <v>PRD-9-03</v>
          </cell>
          <cell r="E882" t="str">
            <v>O164735</v>
          </cell>
          <cell r="F882" t="str">
            <v>FEATURENET BILL</v>
          </cell>
          <cell r="G882" t="str">
            <v>30432</v>
          </cell>
          <cell r="H882" t="str">
            <v>6114</v>
          </cell>
          <cell r="I882" t="str">
            <v>E354044</v>
          </cell>
        </row>
        <row r="883">
          <cell r="A883" t="str">
            <v>BRITISH TELECOMMUNICATIONS PLC</v>
          </cell>
          <cell r="B883" t="str">
            <v>XI0017P0120284Q031</v>
          </cell>
          <cell r="C883">
            <v>0</v>
          </cell>
          <cell r="D883" t="str">
            <v>PRD-9-03</v>
          </cell>
          <cell r="E883" t="str">
            <v>O164735</v>
          </cell>
          <cell r="F883" t="str">
            <v>FEATURENET BILL</v>
          </cell>
          <cell r="G883" t="str">
            <v>30432</v>
          </cell>
          <cell r="H883" t="str">
            <v>6114</v>
          </cell>
          <cell r="I883" t="str">
            <v>E354045</v>
          </cell>
        </row>
        <row r="884">
          <cell r="A884" t="str">
            <v>BRITISH TELECOMMUNICATIONS PLC</v>
          </cell>
          <cell r="B884" t="str">
            <v>XI0017P0120284Q031</v>
          </cell>
          <cell r="C884">
            <v>728.1</v>
          </cell>
          <cell r="D884" t="str">
            <v>PRD-9-03</v>
          </cell>
          <cell r="E884" t="str">
            <v>O164735</v>
          </cell>
          <cell r="F884" t="str">
            <v>FEATURENET BILL</v>
          </cell>
          <cell r="G884" t="str">
            <v>30432</v>
          </cell>
          <cell r="H884" t="str">
            <v>6114</v>
          </cell>
          <cell r="I884" t="str">
            <v>E354045</v>
          </cell>
        </row>
        <row r="885">
          <cell r="A885" t="str">
            <v>BRITISH TELECOMMUNICATIONS PLC</v>
          </cell>
          <cell r="B885" t="str">
            <v>XI0017P0120284Q031</v>
          </cell>
          <cell r="C885">
            <v>0</v>
          </cell>
          <cell r="D885" t="str">
            <v>PRD-9-03</v>
          </cell>
          <cell r="E885" t="str">
            <v>O164735</v>
          </cell>
          <cell r="F885" t="str">
            <v>FEATURENET BILL</v>
          </cell>
          <cell r="G885" t="str">
            <v>30432</v>
          </cell>
          <cell r="H885" t="str">
            <v>6114</v>
          </cell>
          <cell r="I885" t="str">
            <v>E354045</v>
          </cell>
        </row>
        <row r="886">
          <cell r="A886" t="str">
            <v>BRITISH TELECOMMUNICATIONS PLC</v>
          </cell>
          <cell r="B886" t="str">
            <v>XI0008P0030284Q031</v>
          </cell>
          <cell r="C886">
            <v>655.5</v>
          </cell>
          <cell r="D886" t="str">
            <v>PRD-9-03</v>
          </cell>
          <cell r="E886" t="str">
            <v>O164735</v>
          </cell>
          <cell r="F886" t="str">
            <v>FEATURENET BILL</v>
          </cell>
          <cell r="G886" t="str">
            <v>30432</v>
          </cell>
          <cell r="H886" t="str">
            <v>6114</v>
          </cell>
          <cell r="I886" t="str">
            <v>E354046</v>
          </cell>
        </row>
        <row r="887">
          <cell r="A887" t="str">
            <v>BRITISH TELECOMMUNICATIONS PLC</v>
          </cell>
          <cell r="B887" t="str">
            <v>XI0008P0030284Q031</v>
          </cell>
          <cell r="C887">
            <v>0</v>
          </cell>
          <cell r="D887" t="str">
            <v>PRD-9-03</v>
          </cell>
          <cell r="E887" t="str">
            <v>O164735</v>
          </cell>
          <cell r="F887" t="str">
            <v>FEATURENET BILL</v>
          </cell>
          <cell r="G887" t="str">
            <v>30432</v>
          </cell>
          <cell r="H887" t="str">
            <v>6114</v>
          </cell>
          <cell r="I887" t="str">
            <v>E354046</v>
          </cell>
        </row>
        <row r="888">
          <cell r="A888" t="str">
            <v>BRITISH TELECOMMUNICATIONS PLC</v>
          </cell>
          <cell r="B888" t="str">
            <v>XI0008P0030284Q031</v>
          </cell>
          <cell r="C888">
            <v>0</v>
          </cell>
          <cell r="D888" t="str">
            <v>PRD-9-03</v>
          </cell>
          <cell r="E888" t="str">
            <v>O164735</v>
          </cell>
          <cell r="F888" t="str">
            <v>FEATURENET BILL</v>
          </cell>
          <cell r="G888" t="str">
            <v>30432</v>
          </cell>
          <cell r="H888" t="str">
            <v>6114</v>
          </cell>
          <cell r="I888" t="str">
            <v>E354046</v>
          </cell>
        </row>
        <row r="889">
          <cell r="A889" t="str">
            <v>BRITISH TELECOMMUNICATIONS PLC</v>
          </cell>
          <cell r="B889" t="str">
            <v>XI0008P0030284Q031</v>
          </cell>
          <cell r="C889">
            <v>0</v>
          </cell>
          <cell r="D889" t="str">
            <v>PRD-9-03</v>
          </cell>
          <cell r="E889" t="str">
            <v>O164735</v>
          </cell>
          <cell r="F889" t="str">
            <v>FEATURENET BILL</v>
          </cell>
          <cell r="G889" t="str">
            <v>30432</v>
          </cell>
          <cell r="H889" t="str">
            <v>6114</v>
          </cell>
          <cell r="I889" t="str">
            <v>E354046</v>
          </cell>
        </row>
        <row r="890">
          <cell r="A890" t="str">
            <v>BRITISH TELECOMMUNICATIONS PLC</v>
          </cell>
          <cell r="B890" t="str">
            <v>XI0009P0040284Q031</v>
          </cell>
          <cell r="C890">
            <v>0</v>
          </cell>
          <cell r="D890" t="str">
            <v>PRD-9-03</v>
          </cell>
          <cell r="E890" t="str">
            <v>O164735</v>
          </cell>
          <cell r="F890" t="str">
            <v>FEATURENET BILL</v>
          </cell>
          <cell r="G890" t="str">
            <v>30432</v>
          </cell>
          <cell r="H890" t="str">
            <v>6114</v>
          </cell>
          <cell r="I890" t="str">
            <v>E354047</v>
          </cell>
        </row>
        <row r="891">
          <cell r="A891" t="str">
            <v>BRITISH TELECOMMUNICATIONS PLC</v>
          </cell>
          <cell r="B891" t="str">
            <v>XI0009P0040284Q031</v>
          </cell>
          <cell r="C891">
            <v>692.5</v>
          </cell>
          <cell r="D891" t="str">
            <v>PRD-9-03</v>
          </cell>
          <cell r="E891" t="str">
            <v>O164735</v>
          </cell>
          <cell r="F891" t="str">
            <v>FEATURENET BILL</v>
          </cell>
          <cell r="G891" t="str">
            <v>30432</v>
          </cell>
          <cell r="H891" t="str">
            <v>6114</v>
          </cell>
          <cell r="I891" t="str">
            <v>E354047</v>
          </cell>
        </row>
        <row r="892">
          <cell r="A892" t="str">
            <v>BRITISH TELECOMMUNICATIONS PLC</v>
          </cell>
          <cell r="B892" t="str">
            <v>XI0009P0040284Q031</v>
          </cell>
          <cell r="C892">
            <v>0</v>
          </cell>
          <cell r="D892" t="str">
            <v>PRD-9-03</v>
          </cell>
          <cell r="E892" t="str">
            <v>O164735</v>
          </cell>
          <cell r="F892" t="str">
            <v>FEATURENET BILL</v>
          </cell>
          <cell r="G892" t="str">
            <v>30432</v>
          </cell>
          <cell r="H892" t="str">
            <v>6114</v>
          </cell>
          <cell r="I892" t="str">
            <v>E354047</v>
          </cell>
        </row>
        <row r="893">
          <cell r="A893" t="str">
            <v>BRITISH TELECOMMUNICATIONS PLC</v>
          </cell>
          <cell r="B893" t="str">
            <v>XI0009P0040284Q031</v>
          </cell>
          <cell r="C893">
            <v>0</v>
          </cell>
          <cell r="D893" t="str">
            <v>PRD-9-03</v>
          </cell>
          <cell r="E893" t="str">
            <v>O164735</v>
          </cell>
          <cell r="F893" t="str">
            <v>FEATURENET BILL</v>
          </cell>
          <cell r="G893" t="str">
            <v>30432</v>
          </cell>
          <cell r="H893" t="str">
            <v>6114</v>
          </cell>
          <cell r="I893" t="str">
            <v>E354047</v>
          </cell>
        </row>
        <row r="894">
          <cell r="A894" t="str">
            <v>BRITISH TELECOMMUNICATIONS PLC</v>
          </cell>
          <cell r="B894" t="str">
            <v>XI0837P0180284Q010</v>
          </cell>
          <cell r="C894">
            <v>595</v>
          </cell>
          <cell r="D894" t="str">
            <v>PRD-9-03</v>
          </cell>
          <cell r="E894" t="str">
            <v>O164735</v>
          </cell>
          <cell r="F894" t="str">
            <v>FEATURENET BILL</v>
          </cell>
          <cell r="G894" t="str">
            <v>30432</v>
          </cell>
          <cell r="H894" t="str">
            <v>6114</v>
          </cell>
          <cell r="I894" t="str">
            <v>E354048</v>
          </cell>
        </row>
        <row r="895">
          <cell r="A895" t="str">
            <v>BRITISH TELECOMMUNICATIONS PLC</v>
          </cell>
          <cell r="B895" t="str">
            <v>XI0837P0180284Q010</v>
          </cell>
          <cell r="C895">
            <v>0</v>
          </cell>
          <cell r="D895" t="str">
            <v>PRD-9-03</v>
          </cell>
          <cell r="E895" t="str">
            <v>O164735</v>
          </cell>
          <cell r="F895" t="str">
            <v>FEATURENET BILL</v>
          </cell>
          <cell r="G895" t="str">
            <v>30432</v>
          </cell>
          <cell r="H895" t="str">
            <v>6114</v>
          </cell>
          <cell r="I895" t="str">
            <v>E354048</v>
          </cell>
        </row>
        <row r="896">
          <cell r="A896" t="str">
            <v>BRITISH TELECOMMUNICATIONS PLC</v>
          </cell>
          <cell r="B896" t="str">
            <v>XI0837P0180284Q010</v>
          </cell>
          <cell r="C896">
            <v>0</v>
          </cell>
          <cell r="D896" t="str">
            <v>PRD-9-03</v>
          </cell>
          <cell r="E896" t="str">
            <v>O164735</v>
          </cell>
          <cell r="F896" t="str">
            <v>FEATURENET BILL</v>
          </cell>
          <cell r="G896" t="str">
            <v>30432</v>
          </cell>
          <cell r="H896" t="str">
            <v>6114</v>
          </cell>
          <cell r="I896" t="str">
            <v>E354048</v>
          </cell>
        </row>
        <row r="897">
          <cell r="A897" t="str">
            <v>BRITISH TELECOMMUNICATIONS PLC</v>
          </cell>
          <cell r="B897" t="str">
            <v>XI0837P0180284Q010</v>
          </cell>
          <cell r="C897">
            <v>0</v>
          </cell>
          <cell r="D897" t="str">
            <v>PRD-9-03</v>
          </cell>
          <cell r="E897" t="str">
            <v>O164735</v>
          </cell>
          <cell r="F897" t="str">
            <v>FEATURENET BILL</v>
          </cell>
          <cell r="G897" t="str">
            <v>30432</v>
          </cell>
          <cell r="H897" t="str">
            <v>6114</v>
          </cell>
          <cell r="I897" t="str">
            <v>E354048</v>
          </cell>
        </row>
        <row r="898">
          <cell r="A898" t="str">
            <v>BRITISH TELECOMMUNICATIONS PLC</v>
          </cell>
          <cell r="B898" t="str">
            <v>XI0837P0180284Q010</v>
          </cell>
          <cell r="C898">
            <v>0</v>
          </cell>
          <cell r="D898" t="str">
            <v>PRD-9-03</v>
          </cell>
          <cell r="E898" t="str">
            <v>O164735</v>
          </cell>
          <cell r="F898" t="str">
            <v>FEATURENET BILL</v>
          </cell>
          <cell r="G898" t="str">
            <v>30432</v>
          </cell>
          <cell r="H898" t="str">
            <v>6114</v>
          </cell>
          <cell r="I898" t="str">
            <v>E354048</v>
          </cell>
        </row>
        <row r="899">
          <cell r="A899" t="str">
            <v>BRITISH TELECOMMUNICATIONS PLC</v>
          </cell>
          <cell r="B899" t="str">
            <v>XI0837P0180284Q010</v>
          </cell>
          <cell r="C899">
            <v>0</v>
          </cell>
          <cell r="D899" t="str">
            <v>PRD-9-03</v>
          </cell>
          <cell r="E899" t="str">
            <v>O164735</v>
          </cell>
          <cell r="F899" t="str">
            <v>FEATURENET BILL</v>
          </cell>
          <cell r="G899" t="str">
            <v>30432</v>
          </cell>
          <cell r="H899" t="str">
            <v>6114</v>
          </cell>
          <cell r="I899" t="str">
            <v>E354048</v>
          </cell>
        </row>
        <row r="900">
          <cell r="A900" t="str">
            <v>BRITISH TELECOMMUNICATIONS PLC</v>
          </cell>
          <cell r="B900" t="str">
            <v>XI0837P0180284Q010</v>
          </cell>
          <cell r="C900">
            <v>0</v>
          </cell>
          <cell r="D900" t="str">
            <v>PRD-9-03</v>
          </cell>
          <cell r="E900" t="str">
            <v>O164735</v>
          </cell>
          <cell r="F900" t="str">
            <v>FEATURENET BILL</v>
          </cell>
          <cell r="G900" t="str">
            <v>30432</v>
          </cell>
          <cell r="H900" t="str">
            <v>6114</v>
          </cell>
          <cell r="I900" t="str">
            <v>E354048</v>
          </cell>
        </row>
        <row r="901">
          <cell r="A901" t="str">
            <v>BRITISH TELECOMMUNICATIONS PLC</v>
          </cell>
          <cell r="B901" t="str">
            <v>WM35077574Q007</v>
          </cell>
          <cell r="C901">
            <v>47.97</v>
          </cell>
          <cell r="D901" t="str">
            <v>PRD-9-03</v>
          </cell>
          <cell r="G901" t="str">
            <v>30432</v>
          </cell>
          <cell r="H901" t="str">
            <v>6114</v>
          </cell>
          <cell r="I901" t="str">
            <v>E350104</v>
          </cell>
        </row>
        <row r="902">
          <cell r="A902" t="str">
            <v>BRITISH TELECOMMUNICATIONS PLC</v>
          </cell>
          <cell r="B902" t="str">
            <v>WM35148811Q006</v>
          </cell>
          <cell r="C902">
            <v>47.97</v>
          </cell>
          <cell r="D902" t="str">
            <v>PRD-9-03</v>
          </cell>
          <cell r="E902" t="str">
            <v>O164357</v>
          </cell>
          <cell r="F902" t="str">
            <v>PAYMENT OF BT INTERNET ACCOUNTS</v>
          </cell>
          <cell r="G902" t="str">
            <v>30432</v>
          </cell>
          <cell r="H902" t="str">
            <v>6114</v>
          </cell>
          <cell r="I902" t="str">
            <v>E350648</v>
          </cell>
        </row>
        <row r="903">
          <cell r="A903" t="str">
            <v>BRITISH TELECOMMUNICATIONS PLC</v>
          </cell>
          <cell r="B903" t="str">
            <v>WM35459635Q001</v>
          </cell>
          <cell r="C903">
            <v>52.18</v>
          </cell>
          <cell r="D903" t="str">
            <v>PRD-9-03</v>
          </cell>
          <cell r="E903" t="str">
            <v>O164357</v>
          </cell>
          <cell r="F903" t="str">
            <v>PAYMENT OF BT INTERNET ACCOUNTS</v>
          </cell>
          <cell r="G903" t="str">
            <v>30432</v>
          </cell>
          <cell r="H903" t="str">
            <v>6114</v>
          </cell>
          <cell r="I903" t="str">
            <v>E351375</v>
          </cell>
        </row>
        <row r="904">
          <cell r="A904" t="str">
            <v>BRITISH TELECOMMUNICATIONS PLC</v>
          </cell>
          <cell r="B904" t="str">
            <v>WM35459591Q001</v>
          </cell>
          <cell r="C904">
            <v>52.18</v>
          </cell>
          <cell r="D904" t="str">
            <v>PRD-9-03</v>
          </cell>
          <cell r="E904" t="str">
            <v>O164357</v>
          </cell>
          <cell r="F904" t="str">
            <v>PAYMENT OF BT INTERNET ACCOUNTS</v>
          </cell>
          <cell r="G904" t="str">
            <v>30432</v>
          </cell>
          <cell r="H904" t="str">
            <v>6114</v>
          </cell>
          <cell r="I904" t="str">
            <v>E351376</v>
          </cell>
        </row>
        <row r="905">
          <cell r="A905" t="str">
            <v>BRITISH TELECOMMUNICATIONS PLC</v>
          </cell>
          <cell r="B905" t="str">
            <v>WM34928858Q009</v>
          </cell>
          <cell r="C905">
            <v>47.97</v>
          </cell>
          <cell r="D905" t="str">
            <v>PRD-9-03</v>
          </cell>
          <cell r="E905" t="str">
            <v>O164357</v>
          </cell>
          <cell r="F905" t="str">
            <v>PAYMENT OF BT INTERNET ACCOUNTS</v>
          </cell>
          <cell r="G905" t="str">
            <v>30432</v>
          </cell>
          <cell r="H905" t="str">
            <v>6114</v>
          </cell>
          <cell r="I905" t="str">
            <v>E350649</v>
          </cell>
        </row>
        <row r="906">
          <cell r="A906" t="str">
            <v>BRITISH TELECOMMUNICATIONS PLC</v>
          </cell>
          <cell r="B906" t="str">
            <v>WM34928858Q009</v>
          </cell>
          <cell r="C906">
            <v>0</v>
          </cell>
          <cell r="D906" t="str">
            <v>PRD-9-03</v>
          </cell>
          <cell r="E906" t="str">
            <v>O164357</v>
          </cell>
          <cell r="F906" t="str">
            <v>PAYMENT OF BT INTERNET ACCOUNTS</v>
          </cell>
          <cell r="G906" t="str">
            <v>30432</v>
          </cell>
          <cell r="H906" t="str">
            <v>6114</v>
          </cell>
          <cell r="I906" t="str">
            <v>E350649</v>
          </cell>
        </row>
        <row r="907">
          <cell r="A907" t="str">
            <v>BRITISH TELECOMMUNICATIONS PLC</v>
          </cell>
          <cell r="B907" t="str">
            <v>WM35108126Q006</v>
          </cell>
          <cell r="C907">
            <v>47.97</v>
          </cell>
          <cell r="D907" t="str">
            <v>PRD-9-03</v>
          </cell>
          <cell r="E907" t="str">
            <v>O164357</v>
          </cell>
          <cell r="F907" t="str">
            <v>PAYMENT OF BT INTERNET ACCOUNTS</v>
          </cell>
          <cell r="G907" t="str">
            <v>30432</v>
          </cell>
          <cell r="H907" t="str">
            <v>6114</v>
          </cell>
          <cell r="I907" t="str">
            <v>E351161</v>
          </cell>
        </row>
        <row r="908">
          <cell r="A908" t="str">
            <v>BRITISH TELECOMMUNICATIONS PLC</v>
          </cell>
          <cell r="B908" t="str">
            <v>WM35108126Q006</v>
          </cell>
          <cell r="C908">
            <v>0</v>
          </cell>
          <cell r="D908" t="str">
            <v>PRD-9-03</v>
          </cell>
          <cell r="E908" t="str">
            <v>O164357</v>
          </cell>
          <cell r="F908" t="str">
            <v>PAYMENT OF BT INTERNET ACCOUNTS</v>
          </cell>
          <cell r="G908" t="str">
            <v>30432</v>
          </cell>
          <cell r="H908" t="str">
            <v>6114</v>
          </cell>
          <cell r="I908" t="str">
            <v>E351161</v>
          </cell>
        </row>
        <row r="909">
          <cell r="A909" t="str">
            <v>BRITISH TELECOMMUNICATIONS PLC</v>
          </cell>
          <cell r="B909" t="str">
            <v>WM35456903S002</v>
          </cell>
          <cell r="C909">
            <v>102.51</v>
          </cell>
          <cell r="D909" t="str">
            <v>PRD-9-03</v>
          </cell>
          <cell r="E909" t="str">
            <v>O164357</v>
          </cell>
          <cell r="F909" t="str">
            <v>PAYMENT OF BT INTERNET ACCOUNTS</v>
          </cell>
          <cell r="G909" t="str">
            <v>30432</v>
          </cell>
          <cell r="H909" t="str">
            <v>6114</v>
          </cell>
          <cell r="I909" t="str">
            <v>E351373</v>
          </cell>
        </row>
        <row r="910">
          <cell r="A910" t="str">
            <v>BRITISH TELECOMMUNICATIONS PLC</v>
          </cell>
          <cell r="B910" t="str">
            <v>WM35456903S002</v>
          </cell>
          <cell r="C910">
            <v>0</v>
          </cell>
          <cell r="D910" t="str">
            <v>PRD-9-03</v>
          </cell>
          <cell r="E910" t="str">
            <v>O164357</v>
          </cell>
          <cell r="F910" t="str">
            <v>PAYMENT OF BT INTERNET ACCOUNTS</v>
          </cell>
          <cell r="G910" t="str">
            <v>30432</v>
          </cell>
          <cell r="H910" t="str">
            <v>6114</v>
          </cell>
          <cell r="I910" t="str">
            <v>E351373</v>
          </cell>
        </row>
        <row r="911">
          <cell r="A911" t="str">
            <v>BRITISH TELECOMMUNICATIONS PLC</v>
          </cell>
          <cell r="B911" t="str">
            <v>WM35456941S002</v>
          </cell>
          <cell r="C911">
            <v>102.51</v>
          </cell>
          <cell r="D911" t="str">
            <v>PRD-9-03</v>
          </cell>
          <cell r="E911" t="str">
            <v>O164357</v>
          </cell>
          <cell r="F911" t="str">
            <v>PAYMENT OF BT INTERNET ACCOUNTS</v>
          </cell>
          <cell r="G911" t="str">
            <v>30432</v>
          </cell>
          <cell r="H911" t="str">
            <v>6114</v>
          </cell>
          <cell r="I911" t="str">
            <v>E351296</v>
          </cell>
        </row>
        <row r="912">
          <cell r="A912" t="str">
            <v>BRITISH TELECOMMUNICATIONS PLC</v>
          </cell>
          <cell r="B912" t="str">
            <v>WM35456941S002</v>
          </cell>
          <cell r="C912">
            <v>0</v>
          </cell>
          <cell r="D912" t="str">
            <v>PRD-9-03</v>
          </cell>
          <cell r="E912" t="str">
            <v>O164357</v>
          </cell>
          <cell r="F912" t="str">
            <v>PAYMENT OF BT INTERNET ACCOUNTS</v>
          </cell>
          <cell r="G912" t="str">
            <v>30432</v>
          </cell>
          <cell r="H912" t="str">
            <v>6114</v>
          </cell>
          <cell r="I912" t="str">
            <v>E351296</v>
          </cell>
        </row>
        <row r="913">
          <cell r="A913" t="str">
            <v>BRITISH TELECOMMUNICATIONS PLC</v>
          </cell>
          <cell r="B913" t="str">
            <v>WM35457128S002</v>
          </cell>
          <cell r="C913">
            <v>0</v>
          </cell>
          <cell r="D913" t="str">
            <v>PRD-9-03</v>
          </cell>
          <cell r="E913" t="str">
            <v>O164357</v>
          </cell>
          <cell r="F913" t="str">
            <v>PAYMENT OF BT INTERNET ACCOUNTS</v>
          </cell>
          <cell r="G913" t="str">
            <v>30432</v>
          </cell>
          <cell r="H913" t="str">
            <v>6114</v>
          </cell>
          <cell r="I913" t="str">
            <v>E351273</v>
          </cell>
        </row>
        <row r="914">
          <cell r="A914" t="str">
            <v>BRITISH TELECOMMUNICATIONS PLC</v>
          </cell>
          <cell r="B914" t="str">
            <v>WM35457128S002</v>
          </cell>
          <cell r="C914">
            <v>106.19</v>
          </cell>
          <cell r="D914" t="str">
            <v>PRD-9-03</v>
          </cell>
          <cell r="E914" t="str">
            <v>O164357</v>
          </cell>
          <cell r="F914" t="str">
            <v>PAYMENT OF BT INTERNET ACCOUNTS</v>
          </cell>
          <cell r="G914" t="str">
            <v>30432</v>
          </cell>
          <cell r="H914" t="str">
            <v>6114</v>
          </cell>
          <cell r="I914" t="str">
            <v>E351273</v>
          </cell>
        </row>
        <row r="915">
          <cell r="A915" t="str">
            <v>BRITISH TELECOMMUNICATIONS PLC</v>
          </cell>
          <cell r="B915" t="str">
            <v>WM35457128S002</v>
          </cell>
          <cell r="C915">
            <v>0</v>
          </cell>
          <cell r="D915" t="str">
            <v>PRD-9-03</v>
          </cell>
          <cell r="E915" t="str">
            <v>O164357</v>
          </cell>
          <cell r="F915" t="str">
            <v>PAYMENT OF BT INTERNET ACCOUNTS</v>
          </cell>
          <cell r="G915" t="str">
            <v>30432</v>
          </cell>
          <cell r="H915" t="str">
            <v>6114</v>
          </cell>
          <cell r="I915" t="str">
            <v>E351273</v>
          </cell>
        </row>
        <row r="916">
          <cell r="A916" t="str">
            <v>BRITISH TELECOMMUNICATIONS PLC</v>
          </cell>
          <cell r="B916" t="str">
            <v>WM35455683S002</v>
          </cell>
          <cell r="C916">
            <v>0</v>
          </cell>
          <cell r="D916" t="str">
            <v>PRD-9-03</v>
          </cell>
          <cell r="E916" t="str">
            <v>O164357</v>
          </cell>
          <cell r="F916" t="str">
            <v>PAYMENT OF BT INTERNET ACCOUNTS</v>
          </cell>
          <cell r="G916" t="str">
            <v>30432</v>
          </cell>
          <cell r="H916" t="str">
            <v>6114</v>
          </cell>
          <cell r="I916" t="str">
            <v>E351372</v>
          </cell>
        </row>
        <row r="917">
          <cell r="A917" t="str">
            <v>BRITISH TELECOMMUNICATIONS PLC</v>
          </cell>
          <cell r="B917" t="str">
            <v>WM35455683S002</v>
          </cell>
          <cell r="C917">
            <v>106.19</v>
          </cell>
          <cell r="D917" t="str">
            <v>PRD-9-03</v>
          </cell>
          <cell r="E917" t="str">
            <v>O164357</v>
          </cell>
          <cell r="F917" t="str">
            <v>PAYMENT OF BT INTERNET ACCOUNTS</v>
          </cell>
          <cell r="G917" t="str">
            <v>30432</v>
          </cell>
          <cell r="H917" t="str">
            <v>6114</v>
          </cell>
          <cell r="I917" t="str">
            <v>E351372</v>
          </cell>
        </row>
        <row r="918">
          <cell r="A918" t="str">
            <v>BRITISH TELECOMMUNICATIONS PLC</v>
          </cell>
          <cell r="B918" t="str">
            <v>WM35455683S002</v>
          </cell>
          <cell r="C918">
            <v>0</v>
          </cell>
          <cell r="D918" t="str">
            <v>PRD-9-03</v>
          </cell>
          <cell r="E918" t="str">
            <v>O164357</v>
          </cell>
          <cell r="F918" t="str">
            <v>PAYMENT OF BT INTERNET ACCOUNTS</v>
          </cell>
          <cell r="G918" t="str">
            <v>30432</v>
          </cell>
          <cell r="H918" t="str">
            <v>6114</v>
          </cell>
          <cell r="I918" t="str">
            <v>E351372</v>
          </cell>
        </row>
        <row r="919">
          <cell r="A919" t="str">
            <v>BRITISH TELECOMMUNICATIONS PLC</v>
          </cell>
          <cell r="B919" t="str">
            <v>WM34951172Q009</v>
          </cell>
          <cell r="C919">
            <v>0</v>
          </cell>
          <cell r="D919" t="str">
            <v>PRD-9-03</v>
          </cell>
          <cell r="E919" t="str">
            <v>O164357</v>
          </cell>
          <cell r="F919" t="str">
            <v>PAYMENT OF BT INTERNET ACCOUNTS</v>
          </cell>
          <cell r="G919" t="str">
            <v>30432</v>
          </cell>
          <cell r="H919" t="str">
            <v>6114</v>
          </cell>
          <cell r="I919" t="str">
            <v>E353374</v>
          </cell>
        </row>
        <row r="920">
          <cell r="A920" t="str">
            <v>BRITISH TELECOMMUNICATIONS PLC</v>
          </cell>
          <cell r="B920" t="str">
            <v>WM34951172Q009</v>
          </cell>
          <cell r="C920">
            <v>0</v>
          </cell>
          <cell r="D920" t="str">
            <v>PRD-9-03</v>
          </cell>
          <cell r="E920" t="str">
            <v>O164357</v>
          </cell>
          <cell r="F920" t="str">
            <v>PAYMENT OF BT INTERNET ACCOUNTS</v>
          </cell>
          <cell r="G920" t="str">
            <v>30432</v>
          </cell>
          <cell r="H920" t="str">
            <v>6114</v>
          </cell>
          <cell r="I920" t="str">
            <v>E353374</v>
          </cell>
        </row>
        <row r="921">
          <cell r="A921" t="str">
            <v>BRITISH TELECOMMUNICATIONS PLC</v>
          </cell>
          <cell r="B921" t="str">
            <v>WM34951172Q009</v>
          </cell>
          <cell r="C921">
            <v>47.97</v>
          </cell>
          <cell r="D921" t="str">
            <v>PRD-9-03</v>
          </cell>
          <cell r="E921" t="str">
            <v>O164357</v>
          </cell>
          <cell r="F921" t="str">
            <v>PAYMENT OF BT INTERNET ACCOUNTS</v>
          </cell>
          <cell r="G921" t="str">
            <v>30432</v>
          </cell>
          <cell r="H921" t="str">
            <v>6114</v>
          </cell>
          <cell r="I921" t="str">
            <v>E353374</v>
          </cell>
        </row>
        <row r="922">
          <cell r="A922" t="str">
            <v>BRITISH TELECOMMUNICATIONS PLC</v>
          </cell>
          <cell r="B922" t="str">
            <v>WM34951172Q009</v>
          </cell>
          <cell r="C922">
            <v>0</v>
          </cell>
          <cell r="D922" t="str">
            <v>PRD-9-03</v>
          </cell>
          <cell r="E922" t="str">
            <v>O164357</v>
          </cell>
          <cell r="F922" t="str">
            <v>PAYMENT OF BT INTERNET ACCOUNTS</v>
          </cell>
          <cell r="G922" t="str">
            <v>30432</v>
          </cell>
          <cell r="H922" t="str">
            <v>6114</v>
          </cell>
          <cell r="I922" t="str">
            <v>E353374</v>
          </cell>
        </row>
        <row r="923">
          <cell r="A923" t="str">
            <v>BRITISH TELECOMMUNICATIONS PLC</v>
          </cell>
          <cell r="B923" t="str">
            <v>WM34863985Q010</v>
          </cell>
          <cell r="C923">
            <v>0</v>
          </cell>
          <cell r="D923" t="str">
            <v>PRD-9-03</v>
          </cell>
          <cell r="E923" t="str">
            <v>O164357</v>
          </cell>
          <cell r="F923" t="str">
            <v>PAYMENT OF BT INTERNET ACCOUNTS</v>
          </cell>
          <cell r="G923" t="str">
            <v>30432</v>
          </cell>
          <cell r="H923" t="str">
            <v>6114</v>
          </cell>
          <cell r="I923" t="str">
            <v>E353373</v>
          </cell>
        </row>
        <row r="924">
          <cell r="A924" t="str">
            <v>BRITISH TELECOMMUNICATIONS PLC</v>
          </cell>
          <cell r="B924" t="str">
            <v>WM34863985Q010</v>
          </cell>
          <cell r="C924">
            <v>0</v>
          </cell>
          <cell r="D924" t="str">
            <v>PRD-9-03</v>
          </cell>
          <cell r="E924" t="str">
            <v>O164357</v>
          </cell>
          <cell r="F924" t="str">
            <v>PAYMENT OF BT INTERNET ACCOUNTS</v>
          </cell>
          <cell r="G924" t="str">
            <v>30432</v>
          </cell>
          <cell r="H924" t="str">
            <v>6114</v>
          </cell>
          <cell r="I924" t="str">
            <v>E353373</v>
          </cell>
        </row>
        <row r="925">
          <cell r="A925" t="str">
            <v>BRITISH TELECOMMUNICATIONS PLC</v>
          </cell>
          <cell r="B925" t="str">
            <v>WM34863985Q010</v>
          </cell>
          <cell r="C925">
            <v>47.97</v>
          </cell>
          <cell r="D925" t="str">
            <v>PRD-9-03</v>
          </cell>
          <cell r="E925" t="str">
            <v>O164357</v>
          </cell>
          <cell r="F925" t="str">
            <v>PAYMENT OF BT INTERNET ACCOUNTS</v>
          </cell>
          <cell r="G925" t="str">
            <v>30432</v>
          </cell>
          <cell r="H925" t="str">
            <v>6114</v>
          </cell>
          <cell r="I925" t="str">
            <v>E353373</v>
          </cell>
        </row>
        <row r="926">
          <cell r="A926" t="str">
            <v>BRITISH TELECOMMUNICATIONS PLC</v>
          </cell>
          <cell r="B926" t="str">
            <v>WM34863985Q010</v>
          </cell>
          <cell r="C926">
            <v>0</v>
          </cell>
          <cell r="D926" t="str">
            <v>PRD-9-03</v>
          </cell>
          <cell r="E926" t="str">
            <v>O164357</v>
          </cell>
          <cell r="F926" t="str">
            <v>PAYMENT OF BT INTERNET ACCOUNTS</v>
          </cell>
          <cell r="G926" t="str">
            <v>30432</v>
          </cell>
          <cell r="H926" t="str">
            <v>6114</v>
          </cell>
          <cell r="I926" t="str">
            <v>E353373</v>
          </cell>
        </row>
        <row r="927">
          <cell r="A927" t="str">
            <v>BRITISH TELECOMMUNICATIONS PLC</v>
          </cell>
          <cell r="B927" t="str">
            <v>WM34863263Q010</v>
          </cell>
          <cell r="C927">
            <v>0</v>
          </cell>
          <cell r="D927" t="str">
            <v>PRD-9-03</v>
          </cell>
          <cell r="E927" t="str">
            <v>O164357</v>
          </cell>
          <cell r="F927" t="str">
            <v>PAYMENT OF BT INTERNET ACCOUNTS</v>
          </cell>
          <cell r="G927" t="str">
            <v>30432</v>
          </cell>
          <cell r="H927" t="str">
            <v>6114</v>
          </cell>
          <cell r="I927" t="str">
            <v>E353372</v>
          </cell>
        </row>
        <row r="928">
          <cell r="A928" t="str">
            <v>BRITISH TELECOMMUNICATIONS PLC</v>
          </cell>
          <cell r="B928" t="str">
            <v>WM34863263Q010</v>
          </cell>
          <cell r="C928">
            <v>0</v>
          </cell>
          <cell r="D928" t="str">
            <v>PRD-9-03</v>
          </cell>
          <cell r="E928" t="str">
            <v>O164357</v>
          </cell>
          <cell r="F928" t="str">
            <v>PAYMENT OF BT INTERNET ACCOUNTS</v>
          </cell>
          <cell r="G928" t="str">
            <v>30432</v>
          </cell>
          <cell r="H928" t="str">
            <v>6114</v>
          </cell>
          <cell r="I928" t="str">
            <v>E353372</v>
          </cell>
        </row>
        <row r="929">
          <cell r="A929" t="str">
            <v>BRITISH TELECOMMUNICATIONS PLC</v>
          </cell>
          <cell r="B929" t="str">
            <v>WM34863263Q010</v>
          </cell>
          <cell r="C929">
            <v>47.97</v>
          </cell>
          <cell r="D929" t="str">
            <v>PRD-9-03</v>
          </cell>
          <cell r="E929" t="str">
            <v>O164357</v>
          </cell>
          <cell r="F929" t="str">
            <v>PAYMENT OF BT INTERNET ACCOUNTS</v>
          </cell>
          <cell r="G929" t="str">
            <v>30432</v>
          </cell>
          <cell r="H929" t="str">
            <v>6114</v>
          </cell>
          <cell r="I929" t="str">
            <v>E353372</v>
          </cell>
        </row>
        <row r="930">
          <cell r="A930" t="str">
            <v>BRITISH TELECOMMUNICATIONS PLC</v>
          </cell>
          <cell r="B930" t="str">
            <v>WM34863263Q010</v>
          </cell>
          <cell r="C930">
            <v>0</v>
          </cell>
          <cell r="D930" t="str">
            <v>PRD-9-03</v>
          </cell>
          <cell r="E930" t="str">
            <v>O164357</v>
          </cell>
          <cell r="F930" t="str">
            <v>PAYMENT OF BT INTERNET ACCOUNTS</v>
          </cell>
          <cell r="G930" t="str">
            <v>30432</v>
          </cell>
          <cell r="H930" t="str">
            <v>6114</v>
          </cell>
          <cell r="I930" t="str">
            <v>E353372</v>
          </cell>
        </row>
        <row r="931">
          <cell r="A931" t="str">
            <v>BRITISH TELECOMMUNICATIONS PLC</v>
          </cell>
          <cell r="B931" t="str">
            <v>WM34863252Q010</v>
          </cell>
          <cell r="C931">
            <v>0</v>
          </cell>
          <cell r="D931" t="str">
            <v>PRD-9-03</v>
          </cell>
          <cell r="E931" t="str">
            <v>O164357</v>
          </cell>
          <cell r="F931" t="str">
            <v>PAYMENT OF BT INTERNET ACCOUNTS</v>
          </cell>
          <cell r="G931" t="str">
            <v>30432</v>
          </cell>
          <cell r="H931" t="str">
            <v>6114</v>
          </cell>
          <cell r="I931" t="str">
            <v>E353371</v>
          </cell>
        </row>
        <row r="932">
          <cell r="A932" t="str">
            <v>BRITISH TELECOMMUNICATIONS PLC</v>
          </cell>
          <cell r="B932" t="str">
            <v>WM34863252Q010</v>
          </cell>
          <cell r="C932">
            <v>0</v>
          </cell>
          <cell r="D932" t="str">
            <v>PRD-9-03</v>
          </cell>
          <cell r="E932" t="str">
            <v>O164357</v>
          </cell>
          <cell r="F932" t="str">
            <v>PAYMENT OF BT INTERNET ACCOUNTS</v>
          </cell>
          <cell r="G932" t="str">
            <v>30432</v>
          </cell>
          <cell r="H932" t="str">
            <v>6114</v>
          </cell>
          <cell r="I932" t="str">
            <v>E353371</v>
          </cell>
        </row>
        <row r="933">
          <cell r="A933" t="str">
            <v>BRITISH TELECOMMUNICATIONS PLC</v>
          </cell>
          <cell r="B933" t="str">
            <v>WM34863252Q010</v>
          </cell>
          <cell r="C933">
            <v>47.97</v>
          </cell>
          <cell r="D933" t="str">
            <v>PRD-9-03</v>
          </cell>
          <cell r="E933" t="str">
            <v>O164357</v>
          </cell>
          <cell r="F933" t="str">
            <v>PAYMENT OF BT INTERNET ACCOUNTS</v>
          </cell>
          <cell r="G933" t="str">
            <v>30432</v>
          </cell>
          <cell r="H933" t="str">
            <v>6114</v>
          </cell>
          <cell r="I933" t="str">
            <v>E353371</v>
          </cell>
        </row>
        <row r="934">
          <cell r="A934" t="str">
            <v>BRITISH TELECOMMUNICATIONS PLC</v>
          </cell>
          <cell r="B934" t="str">
            <v>WM34863252Q010</v>
          </cell>
          <cell r="C934">
            <v>0</v>
          </cell>
          <cell r="D934" t="str">
            <v>PRD-9-03</v>
          </cell>
          <cell r="E934" t="str">
            <v>O164357</v>
          </cell>
          <cell r="F934" t="str">
            <v>PAYMENT OF BT INTERNET ACCOUNTS</v>
          </cell>
          <cell r="G934" t="str">
            <v>30432</v>
          </cell>
          <cell r="H934" t="str">
            <v>6114</v>
          </cell>
          <cell r="I934" t="str">
            <v>E353371</v>
          </cell>
        </row>
        <row r="935">
          <cell r="A935" t="str">
            <v>BRITISH TELECOMMUNICATIONS PLC</v>
          </cell>
          <cell r="B935" t="str">
            <v>WM34861676Q010</v>
          </cell>
          <cell r="C935">
            <v>0</v>
          </cell>
          <cell r="D935" t="str">
            <v>PRD-9-03</v>
          </cell>
          <cell r="E935" t="str">
            <v>O164357</v>
          </cell>
          <cell r="F935" t="str">
            <v>PAYMENT OF BT INTERNET ACCOUNTS</v>
          </cell>
          <cell r="G935" t="str">
            <v>30432</v>
          </cell>
          <cell r="H935" t="str">
            <v>6114</v>
          </cell>
          <cell r="I935" t="str">
            <v>E353370</v>
          </cell>
        </row>
        <row r="936">
          <cell r="A936" t="str">
            <v>BRITISH TELECOMMUNICATIONS PLC</v>
          </cell>
          <cell r="B936" t="str">
            <v>WM34861676Q010</v>
          </cell>
          <cell r="C936">
            <v>0</v>
          </cell>
          <cell r="D936" t="str">
            <v>PRD-9-03</v>
          </cell>
          <cell r="E936" t="str">
            <v>O164357</v>
          </cell>
          <cell r="F936" t="str">
            <v>PAYMENT OF BT INTERNET ACCOUNTS</v>
          </cell>
          <cell r="G936" t="str">
            <v>30432</v>
          </cell>
          <cell r="H936" t="str">
            <v>6114</v>
          </cell>
          <cell r="I936" t="str">
            <v>E353370</v>
          </cell>
        </row>
        <row r="937">
          <cell r="A937" t="str">
            <v>BRITISH TELECOMMUNICATIONS PLC</v>
          </cell>
          <cell r="B937" t="str">
            <v>WM34861676Q010</v>
          </cell>
          <cell r="C937">
            <v>47.97</v>
          </cell>
          <cell r="D937" t="str">
            <v>PRD-9-03</v>
          </cell>
          <cell r="E937" t="str">
            <v>O164357</v>
          </cell>
          <cell r="F937" t="str">
            <v>PAYMENT OF BT INTERNET ACCOUNTS</v>
          </cell>
          <cell r="G937" t="str">
            <v>30432</v>
          </cell>
          <cell r="H937" t="str">
            <v>6114</v>
          </cell>
          <cell r="I937" t="str">
            <v>E353370</v>
          </cell>
        </row>
        <row r="938">
          <cell r="A938" t="str">
            <v>BRITISH TELECOMMUNICATIONS PLC</v>
          </cell>
          <cell r="B938" t="str">
            <v>WM34861676Q010</v>
          </cell>
          <cell r="C938">
            <v>0</v>
          </cell>
          <cell r="D938" t="str">
            <v>PRD-9-03</v>
          </cell>
          <cell r="E938" t="str">
            <v>O164357</v>
          </cell>
          <cell r="F938" t="str">
            <v>PAYMENT OF BT INTERNET ACCOUNTS</v>
          </cell>
          <cell r="G938" t="str">
            <v>30432</v>
          </cell>
          <cell r="H938" t="str">
            <v>6114</v>
          </cell>
          <cell r="I938" t="str">
            <v>E353370</v>
          </cell>
        </row>
        <row r="939">
          <cell r="A939" t="str">
            <v>BRITISH TELECOMMUNICATIONS PLC</v>
          </cell>
          <cell r="B939" t="str">
            <v>WM34861568Q010</v>
          </cell>
          <cell r="C939">
            <v>0</v>
          </cell>
          <cell r="D939" t="str">
            <v>PRD-9-03</v>
          </cell>
          <cell r="E939" t="str">
            <v>O164357</v>
          </cell>
          <cell r="F939" t="str">
            <v>PAYMENT OF BT INTERNET ACCOUNTS</v>
          </cell>
          <cell r="G939" t="str">
            <v>30432</v>
          </cell>
          <cell r="H939" t="str">
            <v>6114</v>
          </cell>
          <cell r="I939" t="str">
            <v>E353369</v>
          </cell>
        </row>
        <row r="940">
          <cell r="A940" t="str">
            <v>BRITISH TELECOMMUNICATIONS PLC</v>
          </cell>
          <cell r="B940" t="str">
            <v>WM34861568Q010</v>
          </cell>
          <cell r="C940">
            <v>0</v>
          </cell>
          <cell r="D940" t="str">
            <v>PRD-9-03</v>
          </cell>
          <cell r="E940" t="str">
            <v>O164357</v>
          </cell>
          <cell r="F940" t="str">
            <v>PAYMENT OF BT INTERNET ACCOUNTS</v>
          </cell>
          <cell r="G940" t="str">
            <v>30432</v>
          </cell>
          <cell r="H940" t="str">
            <v>6114</v>
          </cell>
          <cell r="I940" t="str">
            <v>E353369</v>
          </cell>
        </row>
        <row r="941">
          <cell r="A941" t="str">
            <v>BRITISH TELECOMMUNICATIONS PLC</v>
          </cell>
          <cell r="B941" t="str">
            <v>WM34861568Q010</v>
          </cell>
          <cell r="C941">
            <v>47.97</v>
          </cell>
          <cell r="D941" t="str">
            <v>PRD-9-03</v>
          </cell>
          <cell r="E941" t="str">
            <v>O164357</v>
          </cell>
          <cell r="F941" t="str">
            <v>PAYMENT OF BT INTERNET ACCOUNTS</v>
          </cell>
          <cell r="G941" t="str">
            <v>30432</v>
          </cell>
          <cell r="H941" t="str">
            <v>6114</v>
          </cell>
          <cell r="I941" t="str">
            <v>E353369</v>
          </cell>
        </row>
        <row r="942">
          <cell r="A942" t="str">
            <v>BRITISH TELECOMMUNICATIONS PLC</v>
          </cell>
          <cell r="B942" t="str">
            <v>WM34861568Q010</v>
          </cell>
          <cell r="C942">
            <v>0</v>
          </cell>
          <cell r="D942" t="str">
            <v>PRD-9-03</v>
          </cell>
          <cell r="E942" t="str">
            <v>O164357</v>
          </cell>
          <cell r="F942" t="str">
            <v>PAYMENT OF BT INTERNET ACCOUNTS</v>
          </cell>
          <cell r="G942" t="str">
            <v>30432</v>
          </cell>
          <cell r="H942" t="str">
            <v>6114</v>
          </cell>
          <cell r="I942" t="str">
            <v>E353369</v>
          </cell>
        </row>
        <row r="943">
          <cell r="A943" t="str">
            <v>BRITISH TELECOMMUNICATIONS PLC</v>
          </cell>
          <cell r="B943" t="str">
            <v>WM34861385Q010</v>
          </cell>
          <cell r="C943">
            <v>0</v>
          </cell>
          <cell r="D943" t="str">
            <v>PRD-9-03</v>
          </cell>
          <cell r="E943" t="str">
            <v>O164357</v>
          </cell>
          <cell r="F943" t="str">
            <v>PAYMENT OF BT INTERNET ACCOUNTS</v>
          </cell>
          <cell r="G943" t="str">
            <v>30432</v>
          </cell>
          <cell r="H943" t="str">
            <v>6114</v>
          </cell>
          <cell r="I943" t="str">
            <v>E353368</v>
          </cell>
        </row>
        <row r="944">
          <cell r="A944" t="str">
            <v>BRITISH TELECOMMUNICATIONS PLC</v>
          </cell>
          <cell r="B944" t="str">
            <v>WM34861385Q010</v>
          </cell>
          <cell r="C944">
            <v>0</v>
          </cell>
          <cell r="D944" t="str">
            <v>PRD-9-03</v>
          </cell>
          <cell r="E944" t="str">
            <v>O164357</v>
          </cell>
          <cell r="F944" t="str">
            <v>PAYMENT OF BT INTERNET ACCOUNTS</v>
          </cell>
          <cell r="G944" t="str">
            <v>30432</v>
          </cell>
          <cell r="H944" t="str">
            <v>6114</v>
          </cell>
          <cell r="I944" t="str">
            <v>E353368</v>
          </cell>
        </row>
        <row r="945">
          <cell r="A945" t="str">
            <v>BRITISH TELECOMMUNICATIONS PLC</v>
          </cell>
          <cell r="B945" t="str">
            <v>WM34861385Q010</v>
          </cell>
          <cell r="C945">
            <v>47.97</v>
          </cell>
          <cell r="D945" t="str">
            <v>PRD-9-03</v>
          </cell>
          <cell r="E945" t="str">
            <v>O164357</v>
          </cell>
          <cell r="F945" t="str">
            <v>PAYMENT OF BT INTERNET ACCOUNTS</v>
          </cell>
          <cell r="G945" t="str">
            <v>30432</v>
          </cell>
          <cell r="H945" t="str">
            <v>6114</v>
          </cell>
          <cell r="I945" t="str">
            <v>E353368</v>
          </cell>
        </row>
        <row r="946">
          <cell r="A946" t="str">
            <v>BRITISH TELECOMMUNICATIONS PLC</v>
          </cell>
          <cell r="B946" t="str">
            <v>WM34861385Q010</v>
          </cell>
          <cell r="C946">
            <v>0</v>
          </cell>
          <cell r="D946" t="str">
            <v>PRD-9-03</v>
          </cell>
          <cell r="E946" t="str">
            <v>O164357</v>
          </cell>
          <cell r="F946" t="str">
            <v>PAYMENT OF BT INTERNET ACCOUNTS</v>
          </cell>
          <cell r="G946" t="str">
            <v>30432</v>
          </cell>
          <cell r="H946" t="str">
            <v>6114</v>
          </cell>
          <cell r="I946" t="str">
            <v>E353368</v>
          </cell>
        </row>
        <row r="947">
          <cell r="A947" t="str">
            <v>BRITISH TELECOMMUNICATIONS PLC</v>
          </cell>
          <cell r="B947" t="str">
            <v>WM34854472Q011</v>
          </cell>
          <cell r="C947">
            <v>0</v>
          </cell>
          <cell r="D947" t="str">
            <v>PRD-9-03</v>
          </cell>
          <cell r="E947" t="str">
            <v>O164357</v>
          </cell>
          <cell r="F947" t="str">
            <v>PAYMENT OF BT INTERNET ACCOUNTS</v>
          </cell>
          <cell r="G947" t="str">
            <v>30432</v>
          </cell>
          <cell r="H947" t="str">
            <v>6114</v>
          </cell>
          <cell r="I947" t="str">
            <v>E353367</v>
          </cell>
        </row>
        <row r="948">
          <cell r="A948" t="str">
            <v>BRITISH TELECOMMUNICATIONS PLC</v>
          </cell>
          <cell r="B948" t="str">
            <v>WM34854472Q011</v>
          </cell>
          <cell r="C948">
            <v>0</v>
          </cell>
          <cell r="D948" t="str">
            <v>PRD-9-03</v>
          </cell>
          <cell r="E948" t="str">
            <v>O164357</v>
          </cell>
          <cell r="F948" t="str">
            <v>PAYMENT OF BT INTERNET ACCOUNTS</v>
          </cell>
          <cell r="G948" t="str">
            <v>30432</v>
          </cell>
          <cell r="H948" t="str">
            <v>6114</v>
          </cell>
          <cell r="I948" t="str">
            <v>E353367</v>
          </cell>
        </row>
        <row r="949">
          <cell r="A949" t="str">
            <v>BRITISH TELECOMMUNICATIONS PLC</v>
          </cell>
          <cell r="B949" t="str">
            <v>WM34854472Q011</v>
          </cell>
          <cell r="C949">
            <v>47.97</v>
          </cell>
          <cell r="D949" t="str">
            <v>PRD-9-03</v>
          </cell>
          <cell r="E949" t="str">
            <v>O164357</v>
          </cell>
          <cell r="F949" t="str">
            <v>PAYMENT OF BT INTERNET ACCOUNTS</v>
          </cell>
          <cell r="G949" t="str">
            <v>30432</v>
          </cell>
          <cell r="H949" t="str">
            <v>6114</v>
          </cell>
          <cell r="I949" t="str">
            <v>E353367</v>
          </cell>
        </row>
        <row r="950">
          <cell r="A950" t="str">
            <v>BRITISH TELECOMMUNICATIONS PLC</v>
          </cell>
          <cell r="B950" t="str">
            <v>WM34854472Q011</v>
          </cell>
          <cell r="C950">
            <v>0</v>
          </cell>
          <cell r="D950" t="str">
            <v>PRD-9-03</v>
          </cell>
          <cell r="E950" t="str">
            <v>O164357</v>
          </cell>
          <cell r="F950" t="str">
            <v>PAYMENT OF BT INTERNET ACCOUNTS</v>
          </cell>
          <cell r="G950" t="str">
            <v>30432</v>
          </cell>
          <cell r="H950" t="str">
            <v>6114</v>
          </cell>
          <cell r="I950" t="str">
            <v>E353367</v>
          </cell>
        </row>
        <row r="951">
          <cell r="A951" t="str">
            <v>BRITISH TELECOMMUNICATIONS PLC</v>
          </cell>
          <cell r="B951" t="str">
            <v>WM34868116Q010</v>
          </cell>
          <cell r="C951">
            <v>0</v>
          </cell>
          <cell r="D951" t="str">
            <v>PRD-9-03</v>
          </cell>
          <cell r="E951" t="str">
            <v>O164357</v>
          </cell>
          <cell r="F951" t="str">
            <v>PAYMENT OF BT INTERNET ACCOUNTS</v>
          </cell>
          <cell r="G951" t="str">
            <v>30432</v>
          </cell>
          <cell r="H951" t="str">
            <v>6114</v>
          </cell>
          <cell r="I951" t="str">
            <v>E353366</v>
          </cell>
        </row>
        <row r="952">
          <cell r="A952" t="str">
            <v>BRITISH TELECOMMUNICATIONS PLC</v>
          </cell>
          <cell r="B952" t="str">
            <v>WM34868116Q010</v>
          </cell>
          <cell r="C952">
            <v>0</v>
          </cell>
          <cell r="D952" t="str">
            <v>PRD-9-03</v>
          </cell>
          <cell r="E952" t="str">
            <v>O164357</v>
          </cell>
          <cell r="F952" t="str">
            <v>PAYMENT OF BT INTERNET ACCOUNTS</v>
          </cell>
          <cell r="G952" t="str">
            <v>30432</v>
          </cell>
          <cell r="H952" t="str">
            <v>6114</v>
          </cell>
          <cell r="I952" t="str">
            <v>E353366</v>
          </cell>
        </row>
        <row r="953">
          <cell r="A953" t="str">
            <v>BRITISH TELECOMMUNICATIONS PLC</v>
          </cell>
          <cell r="B953" t="str">
            <v>WM34868116Q010</v>
          </cell>
          <cell r="C953">
            <v>47.97</v>
          </cell>
          <cell r="D953" t="str">
            <v>PRD-9-03</v>
          </cell>
          <cell r="E953" t="str">
            <v>O164357</v>
          </cell>
          <cell r="F953" t="str">
            <v>PAYMENT OF BT INTERNET ACCOUNTS</v>
          </cell>
          <cell r="G953" t="str">
            <v>30432</v>
          </cell>
          <cell r="H953" t="str">
            <v>6114</v>
          </cell>
          <cell r="I953" t="str">
            <v>E353366</v>
          </cell>
        </row>
        <row r="954">
          <cell r="A954" t="str">
            <v>BRITISH TELECOMMUNICATIONS PLC</v>
          </cell>
          <cell r="B954" t="str">
            <v>WM34868116Q010</v>
          </cell>
          <cell r="C954">
            <v>0</v>
          </cell>
          <cell r="D954" t="str">
            <v>PRD-9-03</v>
          </cell>
          <cell r="E954" t="str">
            <v>O164357</v>
          </cell>
          <cell r="F954" t="str">
            <v>PAYMENT OF BT INTERNET ACCOUNTS</v>
          </cell>
          <cell r="G954" t="str">
            <v>30432</v>
          </cell>
          <cell r="H954" t="str">
            <v>6114</v>
          </cell>
          <cell r="I954" t="str">
            <v>E353366</v>
          </cell>
        </row>
        <row r="955">
          <cell r="A955" t="str">
            <v>BRITISH TELECOMMUNICATIONS PLC</v>
          </cell>
          <cell r="B955" t="str">
            <v>WM34870363Q010</v>
          </cell>
          <cell r="C955">
            <v>0</v>
          </cell>
          <cell r="D955" t="str">
            <v>PRD-9-03</v>
          </cell>
          <cell r="E955" t="str">
            <v>O164357</v>
          </cell>
          <cell r="F955" t="str">
            <v>PAYMENT OF BT INTERNET ACCOUNTS</v>
          </cell>
          <cell r="G955" t="str">
            <v>30432</v>
          </cell>
          <cell r="H955" t="str">
            <v>6114</v>
          </cell>
          <cell r="I955" t="str">
            <v>E353365</v>
          </cell>
        </row>
        <row r="956">
          <cell r="A956" t="str">
            <v>BRITISH TELECOMMUNICATIONS PLC</v>
          </cell>
          <cell r="B956" t="str">
            <v>WM34870363Q010</v>
          </cell>
          <cell r="C956">
            <v>0</v>
          </cell>
          <cell r="D956" t="str">
            <v>PRD-9-03</v>
          </cell>
          <cell r="E956" t="str">
            <v>O164357</v>
          </cell>
          <cell r="F956" t="str">
            <v>PAYMENT OF BT INTERNET ACCOUNTS</v>
          </cell>
          <cell r="G956" t="str">
            <v>30432</v>
          </cell>
          <cell r="H956" t="str">
            <v>6114</v>
          </cell>
          <cell r="I956" t="str">
            <v>E353365</v>
          </cell>
        </row>
        <row r="957">
          <cell r="A957" t="str">
            <v>BRITISH TELECOMMUNICATIONS PLC</v>
          </cell>
          <cell r="B957" t="str">
            <v>WM34870363Q010</v>
          </cell>
          <cell r="C957">
            <v>47.97</v>
          </cell>
          <cell r="D957" t="str">
            <v>PRD-9-03</v>
          </cell>
          <cell r="E957" t="str">
            <v>O164357</v>
          </cell>
          <cell r="F957" t="str">
            <v>PAYMENT OF BT INTERNET ACCOUNTS</v>
          </cell>
          <cell r="G957" t="str">
            <v>30432</v>
          </cell>
          <cell r="H957" t="str">
            <v>6114</v>
          </cell>
          <cell r="I957" t="str">
            <v>E353365</v>
          </cell>
        </row>
        <row r="958">
          <cell r="A958" t="str">
            <v>BRITISH TELECOMMUNICATIONS PLC</v>
          </cell>
          <cell r="B958" t="str">
            <v>WM34870363Q010</v>
          </cell>
          <cell r="C958">
            <v>0</v>
          </cell>
          <cell r="D958" t="str">
            <v>PRD-9-03</v>
          </cell>
          <cell r="E958" t="str">
            <v>O164357</v>
          </cell>
          <cell r="F958" t="str">
            <v>PAYMENT OF BT INTERNET ACCOUNTS</v>
          </cell>
          <cell r="G958" t="str">
            <v>30432</v>
          </cell>
          <cell r="H958" t="str">
            <v>6114</v>
          </cell>
          <cell r="I958" t="str">
            <v>E353365</v>
          </cell>
        </row>
        <row r="959">
          <cell r="A959" t="str">
            <v>BRITISH TELECOMMUNICATIONS PLC</v>
          </cell>
          <cell r="B959" t="str">
            <v>WM34887744Q009</v>
          </cell>
          <cell r="C959">
            <v>0</v>
          </cell>
          <cell r="D959" t="str">
            <v>PRD-9-03</v>
          </cell>
          <cell r="E959" t="str">
            <v>O164357</v>
          </cell>
          <cell r="F959" t="str">
            <v>PAYMENT OF BT INTERNET ACCOUNTS</v>
          </cell>
          <cell r="G959" t="str">
            <v>30432</v>
          </cell>
          <cell r="H959" t="str">
            <v>6114</v>
          </cell>
          <cell r="I959" t="str">
            <v>E353364</v>
          </cell>
        </row>
        <row r="960">
          <cell r="A960" t="str">
            <v>BRITISH TELECOMMUNICATIONS PLC</v>
          </cell>
          <cell r="B960" t="str">
            <v>WM34887744Q009</v>
          </cell>
          <cell r="C960">
            <v>0</v>
          </cell>
          <cell r="D960" t="str">
            <v>PRD-9-03</v>
          </cell>
          <cell r="E960" t="str">
            <v>O164357</v>
          </cell>
          <cell r="F960" t="str">
            <v>PAYMENT OF BT INTERNET ACCOUNTS</v>
          </cell>
          <cell r="G960" t="str">
            <v>30432</v>
          </cell>
          <cell r="H960" t="str">
            <v>6114</v>
          </cell>
          <cell r="I960" t="str">
            <v>E353364</v>
          </cell>
        </row>
        <row r="961">
          <cell r="A961" t="str">
            <v>BRITISH TELECOMMUNICATIONS PLC</v>
          </cell>
          <cell r="B961" t="str">
            <v>WM34887744Q009</v>
          </cell>
          <cell r="C961">
            <v>47.97</v>
          </cell>
          <cell r="D961" t="str">
            <v>PRD-9-03</v>
          </cell>
          <cell r="E961" t="str">
            <v>O164357</v>
          </cell>
          <cell r="F961" t="str">
            <v>PAYMENT OF BT INTERNET ACCOUNTS</v>
          </cell>
          <cell r="G961" t="str">
            <v>30432</v>
          </cell>
          <cell r="H961" t="str">
            <v>6114</v>
          </cell>
          <cell r="I961" t="str">
            <v>E353364</v>
          </cell>
        </row>
        <row r="962">
          <cell r="A962" t="str">
            <v>BRITISH TELECOMMUNICATIONS PLC</v>
          </cell>
          <cell r="B962" t="str">
            <v>WM34887744Q009</v>
          </cell>
          <cell r="C962">
            <v>0</v>
          </cell>
          <cell r="D962" t="str">
            <v>PRD-9-03</v>
          </cell>
          <cell r="E962" t="str">
            <v>O164357</v>
          </cell>
          <cell r="F962" t="str">
            <v>PAYMENT OF BT INTERNET ACCOUNTS</v>
          </cell>
          <cell r="G962" t="str">
            <v>30432</v>
          </cell>
          <cell r="H962" t="str">
            <v>6114</v>
          </cell>
          <cell r="I962" t="str">
            <v>E353364</v>
          </cell>
        </row>
        <row r="963">
          <cell r="A963" t="str">
            <v>BRITISH TELECOMMUNICATIONS PLC</v>
          </cell>
          <cell r="B963" t="str">
            <v>WM34943271Q009</v>
          </cell>
          <cell r="C963">
            <v>0</v>
          </cell>
          <cell r="D963" t="str">
            <v>PRD-9-03</v>
          </cell>
          <cell r="E963" t="str">
            <v>O164357</v>
          </cell>
          <cell r="F963" t="str">
            <v>PAYMENT OF BT INTERNET ACCOUNTS</v>
          </cell>
          <cell r="G963" t="str">
            <v>30432</v>
          </cell>
          <cell r="H963" t="str">
            <v>6114</v>
          </cell>
          <cell r="I963" t="str">
            <v>E353363</v>
          </cell>
        </row>
        <row r="964">
          <cell r="A964" t="str">
            <v>BRITISH TELECOMMUNICATIONS PLC</v>
          </cell>
          <cell r="B964" t="str">
            <v>WM34943271Q009</v>
          </cell>
          <cell r="C964">
            <v>0</v>
          </cell>
          <cell r="D964" t="str">
            <v>PRD-9-03</v>
          </cell>
          <cell r="E964" t="str">
            <v>O164357</v>
          </cell>
          <cell r="F964" t="str">
            <v>PAYMENT OF BT INTERNET ACCOUNTS</v>
          </cell>
          <cell r="G964" t="str">
            <v>30432</v>
          </cell>
          <cell r="H964" t="str">
            <v>6114</v>
          </cell>
          <cell r="I964" t="str">
            <v>E353363</v>
          </cell>
        </row>
        <row r="965">
          <cell r="A965" t="str">
            <v>BRITISH TELECOMMUNICATIONS PLC</v>
          </cell>
          <cell r="B965" t="str">
            <v>WM34943271Q009</v>
          </cell>
          <cell r="C965">
            <v>47.97</v>
          </cell>
          <cell r="D965" t="str">
            <v>PRD-9-03</v>
          </cell>
          <cell r="E965" t="str">
            <v>O164357</v>
          </cell>
          <cell r="F965" t="str">
            <v>PAYMENT OF BT INTERNET ACCOUNTS</v>
          </cell>
          <cell r="G965" t="str">
            <v>30432</v>
          </cell>
          <cell r="H965" t="str">
            <v>6114</v>
          </cell>
          <cell r="I965" t="str">
            <v>E353363</v>
          </cell>
        </row>
        <row r="966">
          <cell r="A966" t="str">
            <v>BRITISH TELECOMMUNICATIONS PLC</v>
          </cell>
          <cell r="B966" t="str">
            <v>WM34943271Q009</v>
          </cell>
          <cell r="C966">
            <v>0</v>
          </cell>
          <cell r="D966" t="str">
            <v>PRD-9-03</v>
          </cell>
          <cell r="E966" t="str">
            <v>O164357</v>
          </cell>
          <cell r="F966" t="str">
            <v>PAYMENT OF BT INTERNET ACCOUNTS</v>
          </cell>
          <cell r="G966" t="str">
            <v>30432</v>
          </cell>
          <cell r="H966" t="str">
            <v>6114</v>
          </cell>
          <cell r="I966" t="str">
            <v>E353363</v>
          </cell>
        </row>
        <row r="967">
          <cell r="A967" t="str">
            <v>BRITISH TELECOMMUNICATIONS PLC</v>
          </cell>
          <cell r="B967" t="str">
            <v>WM34955306Q009</v>
          </cell>
          <cell r="C967">
            <v>0</v>
          </cell>
          <cell r="D967" t="str">
            <v>PRD-9-03</v>
          </cell>
          <cell r="E967" t="str">
            <v>O164357</v>
          </cell>
          <cell r="F967" t="str">
            <v>PAYMENT OF BT INTERNET ACCOUNTS</v>
          </cell>
          <cell r="G967" t="str">
            <v>30432</v>
          </cell>
          <cell r="H967" t="str">
            <v>6114</v>
          </cell>
          <cell r="I967" t="str">
            <v>E353362</v>
          </cell>
        </row>
        <row r="968">
          <cell r="A968" t="str">
            <v>BRITISH TELECOMMUNICATIONS PLC</v>
          </cell>
          <cell r="B968" t="str">
            <v>WM34955306Q009</v>
          </cell>
          <cell r="C968">
            <v>0</v>
          </cell>
          <cell r="D968" t="str">
            <v>PRD-9-03</v>
          </cell>
          <cell r="E968" t="str">
            <v>O164357</v>
          </cell>
          <cell r="F968" t="str">
            <v>PAYMENT OF BT INTERNET ACCOUNTS</v>
          </cell>
          <cell r="G968" t="str">
            <v>30432</v>
          </cell>
          <cell r="H968" t="str">
            <v>6114</v>
          </cell>
          <cell r="I968" t="str">
            <v>E353362</v>
          </cell>
        </row>
        <row r="969">
          <cell r="A969" t="str">
            <v>BRITISH TELECOMMUNICATIONS PLC</v>
          </cell>
          <cell r="B969" t="str">
            <v>WM34955306Q009</v>
          </cell>
          <cell r="C969">
            <v>47.97</v>
          </cell>
          <cell r="D969" t="str">
            <v>PRD-9-03</v>
          </cell>
          <cell r="E969" t="str">
            <v>O164357</v>
          </cell>
          <cell r="F969" t="str">
            <v>PAYMENT OF BT INTERNET ACCOUNTS</v>
          </cell>
          <cell r="G969" t="str">
            <v>30432</v>
          </cell>
          <cell r="H969" t="str">
            <v>6114</v>
          </cell>
          <cell r="I969" t="str">
            <v>E353362</v>
          </cell>
        </row>
        <row r="970">
          <cell r="A970" t="str">
            <v>BRITISH TELECOMMUNICATIONS PLC</v>
          </cell>
          <cell r="B970" t="str">
            <v>WM34955306Q009</v>
          </cell>
          <cell r="C970">
            <v>0</v>
          </cell>
          <cell r="D970" t="str">
            <v>PRD-9-03</v>
          </cell>
          <cell r="E970" t="str">
            <v>O164357</v>
          </cell>
          <cell r="F970" t="str">
            <v>PAYMENT OF BT INTERNET ACCOUNTS</v>
          </cell>
          <cell r="G970" t="str">
            <v>30432</v>
          </cell>
          <cell r="H970" t="str">
            <v>6114</v>
          </cell>
          <cell r="I970" t="str">
            <v>E353362</v>
          </cell>
        </row>
        <row r="971">
          <cell r="A971" t="str">
            <v>BRITISH TELECOMMUNICATIONS PLC</v>
          </cell>
          <cell r="B971" t="str">
            <v>WM34957254Q009</v>
          </cell>
          <cell r="C971">
            <v>0</v>
          </cell>
          <cell r="D971" t="str">
            <v>PRD-9-03</v>
          </cell>
          <cell r="E971" t="str">
            <v>O164357</v>
          </cell>
          <cell r="F971" t="str">
            <v>PAYMENT OF BT INTERNET ACCOUNTS</v>
          </cell>
          <cell r="G971" t="str">
            <v>30432</v>
          </cell>
          <cell r="H971" t="str">
            <v>6114</v>
          </cell>
          <cell r="I971" t="str">
            <v>E353361</v>
          </cell>
        </row>
        <row r="972">
          <cell r="A972" t="str">
            <v>BRITISH TELECOMMUNICATIONS PLC</v>
          </cell>
          <cell r="B972" t="str">
            <v>WM34957254Q009</v>
          </cell>
          <cell r="C972">
            <v>0</v>
          </cell>
          <cell r="D972" t="str">
            <v>PRD-9-03</v>
          </cell>
          <cell r="E972" t="str">
            <v>O164357</v>
          </cell>
          <cell r="F972" t="str">
            <v>PAYMENT OF BT INTERNET ACCOUNTS</v>
          </cell>
          <cell r="G972" t="str">
            <v>30432</v>
          </cell>
          <cell r="H972" t="str">
            <v>6114</v>
          </cell>
          <cell r="I972" t="str">
            <v>E353361</v>
          </cell>
        </row>
        <row r="973">
          <cell r="A973" t="str">
            <v>BRITISH TELECOMMUNICATIONS PLC</v>
          </cell>
          <cell r="B973" t="str">
            <v>WM34957254Q009</v>
          </cell>
          <cell r="C973">
            <v>47.97</v>
          </cell>
          <cell r="D973" t="str">
            <v>PRD-9-03</v>
          </cell>
          <cell r="E973" t="str">
            <v>O164357</v>
          </cell>
          <cell r="F973" t="str">
            <v>PAYMENT OF BT INTERNET ACCOUNTS</v>
          </cell>
          <cell r="G973" t="str">
            <v>30432</v>
          </cell>
          <cell r="H973" t="str">
            <v>6114</v>
          </cell>
          <cell r="I973" t="str">
            <v>E353361</v>
          </cell>
        </row>
        <row r="974">
          <cell r="A974" t="str">
            <v>BRITISH TELECOMMUNICATIONS PLC</v>
          </cell>
          <cell r="B974" t="str">
            <v>WM34957254Q009</v>
          </cell>
          <cell r="C974">
            <v>0</v>
          </cell>
          <cell r="D974" t="str">
            <v>PRD-9-03</v>
          </cell>
          <cell r="E974" t="str">
            <v>O164357</v>
          </cell>
          <cell r="F974" t="str">
            <v>PAYMENT OF BT INTERNET ACCOUNTS</v>
          </cell>
          <cell r="G974" t="str">
            <v>30432</v>
          </cell>
          <cell r="H974" t="str">
            <v>6114</v>
          </cell>
          <cell r="I974" t="str">
            <v>E353361</v>
          </cell>
        </row>
        <row r="975">
          <cell r="A975" t="str">
            <v>BRITISH TELECOMMUNICATIONS PLC</v>
          </cell>
          <cell r="B975" t="str">
            <v>WM34849072Q011</v>
          </cell>
          <cell r="C975">
            <v>0</v>
          </cell>
          <cell r="D975" t="str">
            <v>PRD-9-03</v>
          </cell>
          <cell r="E975" t="str">
            <v>O164357</v>
          </cell>
          <cell r="F975" t="str">
            <v>PAYMENT OF BT INTERNET ACCOUNTS</v>
          </cell>
          <cell r="G975" t="str">
            <v>30432</v>
          </cell>
          <cell r="H975" t="str">
            <v>6114</v>
          </cell>
          <cell r="I975" t="str">
            <v>E353360</v>
          </cell>
        </row>
        <row r="976">
          <cell r="A976" t="str">
            <v>BRITISH TELECOMMUNICATIONS PLC</v>
          </cell>
          <cell r="B976" t="str">
            <v>WM34849072Q011</v>
          </cell>
          <cell r="C976">
            <v>0</v>
          </cell>
          <cell r="D976" t="str">
            <v>PRD-9-03</v>
          </cell>
          <cell r="E976" t="str">
            <v>O164357</v>
          </cell>
          <cell r="F976" t="str">
            <v>PAYMENT OF BT INTERNET ACCOUNTS</v>
          </cell>
          <cell r="G976" t="str">
            <v>30432</v>
          </cell>
          <cell r="H976" t="str">
            <v>6114</v>
          </cell>
          <cell r="I976" t="str">
            <v>E353360</v>
          </cell>
        </row>
        <row r="977">
          <cell r="A977" t="str">
            <v>BRITISH TELECOMMUNICATIONS PLC</v>
          </cell>
          <cell r="B977" t="str">
            <v>WM34849072Q011</v>
          </cell>
          <cell r="C977">
            <v>47.97</v>
          </cell>
          <cell r="D977" t="str">
            <v>PRD-9-03</v>
          </cell>
          <cell r="E977" t="str">
            <v>O164357</v>
          </cell>
          <cell r="F977" t="str">
            <v>PAYMENT OF BT INTERNET ACCOUNTS</v>
          </cell>
          <cell r="G977" t="str">
            <v>30432</v>
          </cell>
          <cell r="H977" t="str">
            <v>6114</v>
          </cell>
          <cell r="I977" t="str">
            <v>E353360</v>
          </cell>
        </row>
        <row r="978">
          <cell r="A978" t="str">
            <v>BRITISH TELECOMMUNICATIONS PLC</v>
          </cell>
          <cell r="B978" t="str">
            <v>WM34849072Q011</v>
          </cell>
          <cell r="C978">
            <v>0</v>
          </cell>
          <cell r="D978" t="str">
            <v>PRD-9-03</v>
          </cell>
          <cell r="E978" t="str">
            <v>O164357</v>
          </cell>
          <cell r="F978" t="str">
            <v>PAYMENT OF BT INTERNET ACCOUNTS</v>
          </cell>
          <cell r="G978" t="str">
            <v>30432</v>
          </cell>
          <cell r="H978" t="str">
            <v>6114</v>
          </cell>
          <cell r="I978" t="str">
            <v>E353360</v>
          </cell>
        </row>
        <row r="979">
          <cell r="A979" t="str">
            <v>BRITISH TELECOMMUNICATIONS PLC</v>
          </cell>
          <cell r="B979" t="str">
            <v>WM34894019Q010</v>
          </cell>
          <cell r="C979">
            <v>0</v>
          </cell>
          <cell r="D979" t="str">
            <v>PRD-9-03</v>
          </cell>
          <cell r="E979" t="str">
            <v>O164357</v>
          </cell>
          <cell r="F979" t="str">
            <v>PAYMENT OF BT INTERNET ACCOUNTS</v>
          </cell>
          <cell r="G979" t="str">
            <v>30432</v>
          </cell>
          <cell r="H979" t="str">
            <v>6114</v>
          </cell>
          <cell r="I979" t="str">
            <v>E353359</v>
          </cell>
        </row>
        <row r="980">
          <cell r="A980" t="str">
            <v>BRITISH TELECOMMUNICATIONS PLC</v>
          </cell>
          <cell r="B980" t="str">
            <v>WM34894019Q010</v>
          </cell>
          <cell r="C980">
            <v>0</v>
          </cell>
          <cell r="D980" t="str">
            <v>PRD-9-03</v>
          </cell>
          <cell r="E980" t="str">
            <v>O164357</v>
          </cell>
          <cell r="F980" t="str">
            <v>PAYMENT OF BT INTERNET ACCOUNTS</v>
          </cell>
          <cell r="G980" t="str">
            <v>30432</v>
          </cell>
          <cell r="H980" t="str">
            <v>6114</v>
          </cell>
          <cell r="I980" t="str">
            <v>E353359</v>
          </cell>
        </row>
        <row r="981">
          <cell r="A981" t="str">
            <v>BRITISH TELECOMMUNICATIONS PLC</v>
          </cell>
          <cell r="B981" t="str">
            <v>WM34894019Q010</v>
          </cell>
          <cell r="C981">
            <v>47.97</v>
          </cell>
          <cell r="D981" t="str">
            <v>PRD-9-03</v>
          </cell>
          <cell r="E981" t="str">
            <v>O164357</v>
          </cell>
          <cell r="F981" t="str">
            <v>PAYMENT OF BT INTERNET ACCOUNTS</v>
          </cell>
          <cell r="G981" t="str">
            <v>30432</v>
          </cell>
          <cell r="H981" t="str">
            <v>6114</v>
          </cell>
          <cell r="I981" t="str">
            <v>E353359</v>
          </cell>
        </row>
        <row r="982">
          <cell r="A982" t="str">
            <v>BRITISH TELECOMMUNICATIONS PLC</v>
          </cell>
          <cell r="B982" t="str">
            <v>WM34894019Q010</v>
          </cell>
          <cell r="C982">
            <v>0</v>
          </cell>
          <cell r="D982" t="str">
            <v>PRD-9-03</v>
          </cell>
          <cell r="E982" t="str">
            <v>O164357</v>
          </cell>
          <cell r="F982" t="str">
            <v>PAYMENT OF BT INTERNET ACCOUNTS</v>
          </cell>
          <cell r="G982" t="str">
            <v>30432</v>
          </cell>
          <cell r="H982" t="str">
            <v>6114</v>
          </cell>
          <cell r="I982" t="str">
            <v>E353359</v>
          </cell>
        </row>
        <row r="983">
          <cell r="A983" t="str">
            <v>BRITISH TELECOMMUNICATIONS PLC</v>
          </cell>
          <cell r="B983" t="str">
            <v>WM34902911Q010</v>
          </cell>
          <cell r="C983">
            <v>0</v>
          </cell>
          <cell r="D983" t="str">
            <v>PRD-9-03</v>
          </cell>
          <cell r="E983" t="str">
            <v>O164357</v>
          </cell>
          <cell r="F983" t="str">
            <v>PAYMENT OF BT INTERNET ACCOUNTS</v>
          </cell>
          <cell r="G983" t="str">
            <v>30432</v>
          </cell>
          <cell r="H983" t="str">
            <v>6114</v>
          </cell>
          <cell r="I983" t="str">
            <v>E353358</v>
          </cell>
        </row>
        <row r="984">
          <cell r="A984" t="str">
            <v>BRITISH TELECOMMUNICATIONS PLC</v>
          </cell>
          <cell r="B984" t="str">
            <v>WM34902911Q010</v>
          </cell>
          <cell r="C984">
            <v>0</v>
          </cell>
          <cell r="D984" t="str">
            <v>PRD-9-03</v>
          </cell>
          <cell r="E984" t="str">
            <v>O164357</v>
          </cell>
          <cell r="F984" t="str">
            <v>PAYMENT OF BT INTERNET ACCOUNTS</v>
          </cell>
          <cell r="G984" t="str">
            <v>30432</v>
          </cell>
          <cell r="H984" t="str">
            <v>6114</v>
          </cell>
          <cell r="I984" t="str">
            <v>E353358</v>
          </cell>
        </row>
        <row r="985">
          <cell r="A985" t="str">
            <v>BRITISH TELECOMMUNICATIONS PLC</v>
          </cell>
          <cell r="B985" t="str">
            <v>WM34902911Q010</v>
          </cell>
          <cell r="C985">
            <v>47.97</v>
          </cell>
          <cell r="D985" t="str">
            <v>PRD-9-03</v>
          </cell>
          <cell r="E985" t="str">
            <v>O164357</v>
          </cell>
          <cell r="F985" t="str">
            <v>PAYMENT OF BT INTERNET ACCOUNTS</v>
          </cell>
          <cell r="G985" t="str">
            <v>30432</v>
          </cell>
          <cell r="H985" t="str">
            <v>6114</v>
          </cell>
          <cell r="I985" t="str">
            <v>E353358</v>
          </cell>
        </row>
        <row r="986">
          <cell r="A986" t="str">
            <v>BRITISH TELECOMMUNICATIONS PLC</v>
          </cell>
          <cell r="B986" t="str">
            <v>WM34902911Q010</v>
          </cell>
          <cell r="C986">
            <v>0</v>
          </cell>
          <cell r="D986" t="str">
            <v>PRD-9-03</v>
          </cell>
          <cell r="E986" t="str">
            <v>O164357</v>
          </cell>
          <cell r="F986" t="str">
            <v>PAYMENT OF BT INTERNET ACCOUNTS</v>
          </cell>
          <cell r="G986" t="str">
            <v>30432</v>
          </cell>
          <cell r="H986" t="str">
            <v>6114</v>
          </cell>
          <cell r="I986" t="str">
            <v>E353358</v>
          </cell>
        </row>
        <row r="987">
          <cell r="A987" t="str">
            <v>BRITISH TELECOMMUNICATIONS PLC</v>
          </cell>
          <cell r="B987" t="str">
            <v>WM34902952Q010</v>
          </cell>
          <cell r="C987">
            <v>0</v>
          </cell>
          <cell r="D987" t="str">
            <v>PRD-9-03</v>
          </cell>
          <cell r="E987" t="str">
            <v>O164357</v>
          </cell>
          <cell r="F987" t="str">
            <v>PAYMENT OF BT INTERNET ACCOUNTS</v>
          </cell>
          <cell r="G987" t="str">
            <v>30432</v>
          </cell>
          <cell r="H987" t="str">
            <v>6114</v>
          </cell>
          <cell r="I987" t="str">
            <v>E353357</v>
          </cell>
        </row>
        <row r="988">
          <cell r="A988" t="str">
            <v>BRITISH TELECOMMUNICATIONS PLC</v>
          </cell>
          <cell r="B988" t="str">
            <v>WM34902952Q010</v>
          </cell>
          <cell r="C988">
            <v>0</v>
          </cell>
          <cell r="D988" t="str">
            <v>PRD-9-03</v>
          </cell>
          <cell r="E988" t="str">
            <v>O164357</v>
          </cell>
          <cell r="F988" t="str">
            <v>PAYMENT OF BT INTERNET ACCOUNTS</v>
          </cell>
          <cell r="G988" t="str">
            <v>30432</v>
          </cell>
          <cell r="H988" t="str">
            <v>6114</v>
          </cell>
          <cell r="I988" t="str">
            <v>E353357</v>
          </cell>
        </row>
        <row r="989">
          <cell r="A989" t="str">
            <v>BRITISH TELECOMMUNICATIONS PLC</v>
          </cell>
          <cell r="B989" t="str">
            <v>WM34902952Q010</v>
          </cell>
          <cell r="C989">
            <v>47.97</v>
          </cell>
          <cell r="D989" t="str">
            <v>PRD-9-03</v>
          </cell>
          <cell r="E989" t="str">
            <v>O164357</v>
          </cell>
          <cell r="F989" t="str">
            <v>PAYMENT OF BT INTERNET ACCOUNTS</v>
          </cell>
          <cell r="G989" t="str">
            <v>30432</v>
          </cell>
          <cell r="H989" t="str">
            <v>6114</v>
          </cell>
          <cell r="I989" t="str">
            <v>E353357</v>
          </cell>
        </row>
        <row r="990">
          <cell r="A990" t="str">
            <v>BRITISH TELECOMMUNICATIONS PLC</v>
          </cell>
          <cell r="B990" t="str">
            <v>WM34902952Q010</v>
          </cell>
          <cell r="C990">
            <v>0</v>
          </cell>
          <cell r="D990" t="str">
            <v>PRD-9-03</v>
          </cell>
          <cell r="E990" t="str">
            <v>O164357</v>
          </cell>
          <cell r="F990" t="str">
            <v>PAYMENT OF BT INTERNET ACCOUNTS</v>
          </cell>
          <cell r="G990" t="str">
            <v>30432</v>
          </cell>
          <cell r="H990" t="str">
            <v>6114</v>
          </cell>
          <cell r="I990" t="str">
            <v>E353357</v>
          </cell>
        </row>
        <row r="991">
          <cell r="A991" t="str">
            <v>BRITISH TELECOMMUNICATIONS PLC</v>
          </cell>
          <cell r="B991" t="str">
            <v>WM34903667Q010</v>
          </cell>
          <cell r="C991">
            <v>0</v>
          </cell>
          <cell r="D991" t="str">
            <v>PRD-9-03</v>
          </cell>
          <cell r="E991" t="str">
            <v>O164357</v>
          </cell>
          <cell r="F991" t="str">
            <v>PAYMENT OF BT INTERNET ACCOUNTS</v>
          </cell>
          <cell r="G991" t="str">
            <v>30432</v>
          </cell>
          <cell r="H991" t="str">
            <v>6114</v>
          </cell>
          <cell r="I991" t="str">
            <v>E353356</v>
          </cell>
        </row>
        <row r="992">
          <cell r="A992" t="str">
            <v>BRITISH TELECOMMUNICATIONS PLC</v>
          </cell>
          <cell r="B992" t="str">
            <v>WM34903667Q010</v>
          </cell>
          <cell r="C992">
            <v>0</v>
          </cell>
          <cell r="D992" t="str">
            <v>PRD-9-03</v>
          </cell>
          <cell r="E992" t="str">
            <v>O164357</v>
          </cell>
          <cell r="F992" t="str">
            <v>PAYMENT OF BT INTERNET ACCOUNTS</v>
          </cell>
          <cell r="G992" t="str">
            <v>30432</v>
          </cell>
          <cell r="H992" t="str">
            <v>6114</v>
          </cell>
          <cell r="I992" t="str">
            <v>E353356</v>
          </cell>
        </row>
        <row r="993">
          <cell r="A993" t="str">
            <v>BRITISH TELECOMMUNICATIONS PLC</v>
          </cell>
          <cell r="B993" t="str">
            <v>WM34903667Q010</v>
          </cell>
          <cell r="C993">
            <v>47.97</v>
          </cell>
          <cell r="D993" t="str">
            <v>PRD-9-03</v>
          </cell>
          <cell r="E993" t="str">
            <v>O164357</v>
          </cell>
          <cell r="F993" t="str">
            <v>PAYMENT OF BT INTERNET ACCOUNTS</v>
          </cell>
          <cell r="G993" t="str">
            <v>30432</v>
          </cell>
          <cell r="H993" t="str">
            <v>6114</v>
          </cell>
          <cell r="I993" t="str">
            <v>E353356</v>
          </cell>
        </row>
        <row r="994">
          <cell r="A994" t="str">
            <v>BRITISH TELECOMMUNICATIONS PLC</v>
          </cell>
          <cell r="B994" t="str">
            <v>WM34903667Q010</v>
          </cell>
          <cell r="C994">
            <v>0</v>
          </cell>
          <cell r="D994" t="str">
            <v>PRD-9-03</v>
          </cell>
          <cell r="E994" t="str">
            <v>O164357</v>
          </cell>
          <cell r="F994" t="str">
            <v>PAYMENT OF BT INTERNET ACCOUNTS</v>
          </cell>
          <cell r="G994" t="str">
            <v>30432</v>
          </cell>
          <cell r="H994" t="str">
            <v>6114</v>
          </cell>
          <cell r="I994" t="str">
            <v>E353356</v>
          </cell>
        </row>
        <row r="995">
          <cell r="A995" t="str">
            <v>BRITISH TELECOMMUNICATIONS PLC</v>
          </cell>
          <cell r="B995" t="str">
            <v>WM34998191Q008</v>
          </cell>
          <cell r="C995">
            <v>0</v>
          </cell>
          <cell r="D995" t="str">
            <v>PRD-9-03</v>
          </cell>
          <cell r="E995" t="str">
            <v>O164357</v>
          </cell>
          <cell r="F995" t="str">
            <v>PAYMENT OF BT INTERNET ACCOUNTS</v>
          </cell>
          <cell r="G995" t="str">
            <v>30432</v>
          </cell>
          <cell r="H995" t="str">
            <v>6114</v>
          </cell>
          <cell r="I995" t="str">
            <v>E353355</v>
          </cell>
        </row>
        <row r="996">
          <cell r="A996" t="str">
            <v>BRITISH TELECOMMUNICATIONS PLC</v>
          </cell>
          <cell r="B996" t="str">
            <v>WM34998191Q008</v>
          </cell>
          <cell r="C996">
            <v>0</v>
          </cell>
          <cell r="D996" t="str">
            <v>PRD-9-03</v>
          </cell>
          <cell r="E996" t="str">
            <v>O164357</v>
          </cell>
          <cell r="F996" t="str">
            <v>PAYMENT OF BT INTERNET ACCOUNTS</v>
          </cell>
          <cell r="G996" t="str">
            <v>30432</v>
          </cell>
          <cell r="H996" t="str">
            <v>6114</v>
          </cell>
          <cell r="I996" t="str">
            <v>E353355</v>
          </cell>
        </row>
        <row r="997">
          <cell r="A997" t="str">
            <v>BRITISH TELECOMMUNICATIONS PLC</v>
          </cell>
          <cell r="B997" t="str">
            <v>WM34998191Q008</v>
          </cell>
          <cell r="C997">
            <v>47.97</v>
          </cell>
          <cell r="D997" t="str">
            <v>PRD-9-03</v>
          </cell>
          <cell r="E997" t="str">
            <v>O164357</v>
          </cell>
          <cell r="F997" t="str">
            <v>PAYMENT OF BT INTERNET ACCOUNTS</v>
          </cell>
          <cell r="G997" t="str">
            <v>30432</v>
          </cell>
          <cell r="H997" t="str">
            <v>6114</v>
          </cell>
          <cell r="I997" t="str">
            <v>E353355</v>
          </cell>
        </row>
        <row r="998">
          <cell r="A998" t="str">
            <v>BRITISH TELECOMMUNICATIONS PLC</v>
          </cell>
          <cell r="B998" t="str">
            <v>WM34998191Q008</v>
          </cell>
          <cell r="C998">
            <v>0</v>
          </cell>
          <cell r="D998" t="str">
            <v>PRD-9-03</v>
          </cell>
          <cell r="E998" t="str">
            <v>O164357</v>
          </cell>
          <cell r="F998" t="str">
            <v>PAYMENT OF BT INTERNET ACCOUNTS</v>
          </cell>
          <cell r="G998" t="str">
            <v>30432</v>
          </cell>
          <cell r="H998" t="str">
            <v>6114</v>
          </cell>
          <cell r="I998" t="str">
            <v>E353355</v>
          </cell>
        </row>
        <row r="999">
          <cell r="A999" t="str">
            <v>BRITISH TELECOMMUNICATIONS PLC</v>
          </cell>
          <cell r="B999" t="str">
            <v>WM34999079Q008</v>
          </cell>
          <cell r="C999">
            <v>0</v>
          </cell>
          <cell r="D999" t="str">
            <v>PRD-9-03</v>
          </cell>
          <cell r="E999" t="str">
            <v>O164357</v>
          </cell>
          <cell r="F999" t="str">
            <v>PAYMENT OF BT INTERNET ACCOUNTS</v>
          </cell>
          <cell r="G999" t="str">
            <v>30432</v>
          </cell>
          <cell r="H999" t="str">
            <v>6114</v>
          </cell>
          <cell r="I999" t="str">
            <v>E353354</v>
          </cell>
        </row>
        <row r="1000">
          <cell r="A1000" t="str">
            <v>BRITISH TELECOMMUNICATIONS PLC</v>
          </cell>
          <cell r="B1000" t="str">
            <v>WM34999079Q008</v>
          </cell>
          <cell r="C1000">
            <v>0</v>
          </cell>
          <cell r="D1000" t="str">
            <v>PRD-9-03</v>
          </cell>
          <cell r="E1000" t="str">
            <v>O164357</v>
          </cell>
          <cell r="F1000" t="str">
            <v>PAYMENT OF BT INTERNET ACCOUNTS</v>
          </cell>
          <cell r="G1000" t="str">
            <v>30432</v>
          </cell>
          <cell r="H1000" t="str">
            <v>6114</v>
          </cell>
          <cell r="I1000" t="str">
            <v>E353354</v>
          </cell>
        </row>
        <row r="1001">
          <cell r="A1001" t="str">
            <v>BRITISH TELECOMMUNICATIONS PLC</v>
          </cell>
          <cell r="B1001" t="str">
            <v>WM34999079Q008</v>
          </cell>
          <cell r="C1001">
            <v>47.97</v>
          </cell>
          <cell r="D1001" t="str">
            <v>PRD-9-03</v>
          </cell>
          <cell r="E1001" t="str">
            <v>O164357</v>
          </cell>
          <cell r="F1001" t="str">
            <v>PAYMENT OF BT INTERNET ACCOUNTS</v>
          </cell>
          <cell r="G1001" t="str">
            <v>30432</v>
          </cell>
          <cell r="H1001" t="str">
            <v>6114</v>
          </cell>
          <cell r="I1001" t="str">
            <v>E353354</v>
          </cell>
        </row>
        <row r="1002">
          <cell r="A1002" t="str">
            <v>BRITISH TELECOMMUNICATIONS PLC</v>
          </cell>
          <cell r="B1002" t="str">
            <v>WM34999079Q008</v>
          </cell>
          <cell r="C1002">
            <v>0</v>
          </cell>
          <cell r="D1002" t="str">
            <v>PRD-9-03</v>
          </cell>
          <cell r="E1002" t="str">
            <v>O164357</v>
          </cell>
          <cell r="F1002" t="str">
            <v>PAYMENT OF BT INTERNET ACCOUNTS</v>
          </cell>
          <cell r="G1002" t="str">
            <v>30432</v>
          </cell>
          <cell r="H1002" t="str">
            <v>6114</v>
          </cell>
          <cell r="I1002" t="str">
            <v>E353354</v>
          </cell>
        </row>
        <row r="1003">
          <cell r="A1003" t="str">
            <v>BRITISH TELECOMMUNICATIONS PLC</v>
          </cell>
          <cell r="B1003" t="str">
            <v>WM35024196Q007</v>
          </cell>
          <cell r="C1003">
            <v>0</v>
          </cell>
          <cell r="D1003" t="str">
            <v>PRD-9-03</v>
          </cell>
          <cell r="E1003" t="str">
            <v>O164357</v>
          </cell>
          <cell r="F1003" t="str">
            <v>PAYMENT OF BT INTERNET ACCOUNTS</v>
          </cell>
          <cell r="G1003" t="str">
            <v>30432</v>
          </cell>
          <cell r="H1003" t="str">
            <v>6114</v>
          </cell>
          <cell r="I1003" t="str">
            <v>E353353</v>
          </cell>
        </row>
        <row r="1004">
          <cell r="A1004" t="str">
            <v>BRITISH TELECOMMUNICATIONS PLC</v>
          </cell>
          <cell r="B1004" t="str">
            <v>WM35024196Q007</v>
          </cell>
          <cell r="C1004">
            <v>0</v>
          </cell>
          <cell r="D1004" t="str">
            <v>PRD-9-03</v>
          </cell>
          <cell r="E1004" t="str">
            <v>O164357</v>
          </cell>
          <cell r="F1004" t="str">
            <v>PAYMENT OF BT INTERNET ACCOUNTS</v>
          </cell>
          <cell r="G1004" t="str">
            <v>30432</v>
          </cell>
          <cell r="H1004" t="str">
            <v>6114</v>
          </cell>
          <cell r="I1004" t="str">
            <v>E353353</v>
          </cell>
        </row>
        <row r="1005">
          <cell r="A1005" t="str">
            <v>BRITISH TELECOMMUNICATIONS PLC</v>
          </cell>
          <cell r="B1005" t="str">
            <v>WM35024196Q007</v>
          </cell>
          <cell r="C1005">
            <v>47.97</v>
          </cell>
          <cell r="D1005" t="str">
            <v>PRD-9-03</v>
          </cell>
          <cell r="E1005" t="str">
            <v>O164357</v>
          </cell>
          <cell r="F1005" t="str">
            <v>PAYMENT OF BT INTERNET ACCOUNTS</v>
          </cell>
          <cell r="G1005" t="str">
            <v>30432</v>
          </cell>
          <cell r="H1005" t="str">
            <v>6114</v>
          </cell>
          <cell r="I1005" t="str">
            <v>E353353</v>
          </cell>
        </row>
        <row r="1006">
          <cell r="A1006" t="str">
            <v>BRITISH TELECOMMUNICATIONS PLC</v>
          </cell>
          <cell r="B1006" t="str">
            <v>WM35024196Q007</v>
          </cell>
          <cell r="C1006">
            <v>0</v>
          </cell>
          <cell r="D1006" t="str">
            <v>PRD-9-03</v>
          </cell>
          <cell r="E1006" t="str">
            <v>O164357</v>
          </cell>
          <cell r="F1006" t="str">
            <v>PAYMENT OF BT INTERNET ACCOUNTS</v>
          </cell>
          <cell r="G1006" t="str">
            <v>30432</v>
          </cell>
          <cell r="H1006" t="str">
            <v>6114</v>
          </cell>
          <cell r="I1006" t="str">
            <v>E353353</v>
          </cell>
        </row>
        <row r="1007">
          <cell r="A1007" t="str">
            <v>BRITISH TELECOMMUNICATIONS PLC</v>
          </cell>
          <cell r="B1007" t="str">
            <v>WM35031755Q007</v>
          </cell>
          <cell r="C1007">
            <v>0</v>
          </cell>
          <cell r="D1007" t="str">
            <v>PRD-9-03</v>
          </cell>
          <cell r="E1007" t="str">
            <v>O164357</v>
          </cell>
          <cell r="F1007" t="str">
            <v>PAYMENT OF BT INTERNET ACCOUNTS</v>
          </cell>
          <cell r="G1007" t="str">
            <v>30432</v>
          </cell>
          <cell r="H1007" t="str">
            <v>6114</v>
          </cell>
          <cell r="I1007" t="str">
            <v>E353352</v>
          </cell>
        </row>
        <row r="1008">
          <cell r="A1008" t="str">
            <v>BRITISH TELECOMMUNICATIONS PLC</v>
          </cell>
          <cell r="B1008" t="str">
            <v>WM35031755Q007</v>
          </cell>
          <cell r="C1008">
            <v>0</v>
          </cell>
          <cell r="D1008" t="str">
            <v>PRD-9-03</v>
          </cell>
          <cell r="E1008" t="str">
            <v>O164357</v>
          </cell>
          <cell r="F1008" t="str">
            <v>PAYMENT OF BT INTERNET ACCOUNTS</v>
          </cell>
          <cell r="G1008" t="str">
            <v>30432</v>
          </cell>
          <cell r="H1008" t="str">
            <v>6114</v>
          </cell>
          <cell r="I1008" t="str">
            <v>E353352</v>
          </cell>
        </row>
        <row r="1009">
          <cell r="A1009" t="str">
            <v>BRITISH TELECOMMUNICATIONS PLC</v>
          </cell>
          <cell r="B1009" t="str">
            <v>WM35031755Q007</v>
          </cell>
          <cell r="C1009">
            <v>47.97</v>
          </cell>
          <cell r="D1009" t="str">
            <v>PRD-9-03</v>
          </cell>
          <cell r="E1009" t="str">
            <v>O164357</v>
          </cell>
          <cell r="F1009" t="str">
            <v>PAYMENT OF BT INTERNET ACCOUNTS</v>
          </cell>
          <cell r="G1009" t="str">
            <v>30432</v>
          </cell>
          <cell r="H1009" t="str">
            <v>6114</v>
          </cell>
          <cell r="I1009" t="str">
            <v>E353352</v>
          </cell>
        </row>
        <row r="1010">
          <cell r="A1010" t="str">
            <v>BRITISH TELECOMMUNICATIONS PLC</v>
          </cell>
          <cell r="B1010" t="str">
            <v>WM35031755Q007</v>
          </cell>
          <cell r="C1010">
            <v>0</v>
          </cell>
          <cell r="D1010" t="str">
            <v>PRD-9-03</v>
          </cell>
          <cell r="E1010" t="str">
            <v>O164357</v>
          </cell>
          <cell r="F1010" t="str">
            <v>PAYMENT OF BT INTERNET ACCOUNTS</v>
          </cell>
          <cell r="G1010" t="str">
            <v>30432</v>
          </cell>
          <cell r="H1010" t="str">
            <v>6114</v>
          </cell>
          <cell r="I1010" t="str">
            <v>E353352</v>
          </cell>
        </row>
        <row r="1011">
          <cell r="A1011" t="str">
            <v>BRITISH TELECOMMUNICATIONS PLC</v>
          </cell>
          <cell r="B1011" t="str">
            <v>WM35034352Q007</v>
          </cell>
          <cell r="C1011">
            <v>0</v>
          </cell>
          <cell r="D1011" t="str">
            <v>PRD-9-03</v>
          </cell>
          <cell r="E1011" t="str">
            <v>O164357</v>
          </cell>
          <cell r="F1011" t="str">
            <v>PAYMENT OF BT INTERNET ACCOUNTS</v>
          </cell>
          <cell r="G1011" t="str">
            <v>30432</v>
          </cell>
          <cell r="H1011" t="str">
            <v>6114</v>
          </cell>
          <cell r="I1011" t="str">
            <v>E353351</v>
          </cell>
        </row>
        <row r="1012">
          <cell r="A1012" t="str">
            <v>BRITISH TELECOMMUNICATIONS PLC</v>
          </cell>
          <cell r="B1012" t="str">
            <v>WM35034352Q007</v>
          </cell>
          <cell r="C1012">
            <v>0</v>
          </cell>
          <cell r="D1012" t="str">
            <v>PRD-9-03</v>
          </cell>
          <cell r="E1012" t="str">
            <v>O164357</v>
          </cell>
          <cell r="F1012" t="str">
            <v>PAYMENT OF BT INTERNET ACCOUNTS</v>
          </cell>
          <cell r="G1012" t="str">
            <v>30432</v>
          </cell>
          <cell r="H1012" t="str">
            <v>6114</v>
          </cell>
          <cell r="I1012" t="str">
            <v>E353351</v>
          </cell>
        </row>
        <row r="1013">
          <cell r="A1013" t="str">
            <v>BRITISH TELECOMMUNICATIONS PLC</v>
          </cell>
          <cell r="B1013" t="str">
            <v>WM35034352Q007</v>
          </cell>
          <cell r="C1013">
            <v>47.97</v>
          </cell>
          <cell r="D1013" t="str">
            <v>PRD-9-03</v>
          </cell>
          <cell r="E1013" t="str">
            <v>O164357</v>
          </cell>
          <cell r="F1013" t="str">
            <v>PAYMENT OF BT INTERNET ACCOUNTS</v>
          </cell>
          <cell r="G1013" t="str">
            <v>30432</v>
          </cell>
          <cell r="H1013" t="str">
            <v>6114</v>
          </cell>
          <cell r="I1013" t="str">
            <v>E353351</v>
          </cell>
        </row>
        <row r="1014">
          <cell r="A1014" t="str">
            <v>BRITISH TELECOMMUNICATIONS PLC</v>
          </cell>
          <cell r="B1014" t="str">
            <v>WM35034352Q007</v>
          </cell>
          <cell r="C1014">
            <v>0</v>
          </cell>
          <cell r="D1014" t="str">
            <v>PRD-9-03</v>
          </cell>
          <cell r="E1014" t="str">
            <v>O164357</v>
          </cell>
          <cell r="F1014" t="str">
            <v>PAYMENT OF BT INTERNET ACCOUNTS</v>
          </cell>
          <cell r="G1014" t="str">
            <v>30432</v>
          </cell>
          <cell r="H1014" t="str">
            <v>6114</v>
          </cell>
          <cell r="I1014" t="str">
            <v>E353351</v>
          </cell>
        </row>
        <row r="1015">
          <cell r="A1015" t="str">
            <v>BRITISH TELECOMMUNICATIONS PLC</v>
          </cell>
          <cell r="B1015" t="str">
            <v>WM35038030Q007</v>
          </cell>
          <cell r="C1015">
            <v>0</v>
          </cell>
          <cell r="D1015" t="str">
            <v>PRD-9-03</v>
          </cell>
          <cell r="E1015" t="str">
            <v>O164357</v>
          </cell>
          <cell r="F1015" t="str">
            <v>PAYMENT OF BT INTERNET ACCOUNTS</v>
          </cell>
          <cell r="G1015" t="str">
            <v>30432</v>
          </cell>
          <cell r="H1015" t="str">
            <v>6114</v>
          </cell>
          <cell r="I1015" t="str">
            <v>E353350</v>
          </cell>
        </row>
        <row r="1016">
          <cell r="A1016" t="str">
            <v>BRITISH TELECOMMUNICATIONS PLC</v>
          </cell>
          <cell r="B1016" t="str">
            <v>WM35038030Q007</v>
          </cell>
          <cell r="C1016">
            <v>0</v>
          </cell>
          <cell r="D1016" t="str">
            <v>PRD-9-03</v>
          </cell>
          <cell r="E1016" t="str">
            <v>O164357</v>
          </cell>
          <cell r="F1016" t="str">
            <v>PAYMENT OF BT INTERNET ACCOUNTS</v>
          </cell>
          <cell r="G1016" t="str">
            <v>30432</v>
          </cell>
          <cell r="H1016" t="str">
            <v>6114</v>
          </cell>
          <cell r="I1016" t="str">
            <v>E353350</v>
          </cell>
        </row>
        <row r="1017">
          <cell r="A1017" t="str">
            <v>BRITISH TELECOMMUNICATIONS PLC</v>
          </cell>
          <cell r="B1017" t="str">
            <v>WM35038030Q007</v>
          </cell>
          <cell r="C1017">
            <v>47.97</v>
          </cell>
          <cell r="D1017" t="str">
            <v>PRD-9-03</v>
          </cell>
          <cell r="E1017" t="str">
            <v>O164357</v>
          </cell>
          <cell r="F1017" t="str">
            <v>PAYMENT OF BT INTERNET ACCOUNTS</v>
          </cell>
          <cell r="G1017" t="str">
            <v>30432</v>
          </cell>
          <cell r="H1017" t="str">
            <v>6114</v>
          </cell>
          <cell r="I1017" t="str">
            <v>E353350</v>
          </cell>
        </row>
        <row r="1018">
          <cell r="A1018" t="str">
            <v>BRITISH TELECOMMUNICATIONS PLC</v>
          </cell>
          <cell r="B1018" t="str">
            <v>WM35038030Q007</v>
          </cell>
          <cell r="C1018">
            <v>0</v>
          </cell>
          <cell r="D1018" t="str">
            <v>PRD-9-03</v>
          </cell>
          <cell r="E1018" t="str">
            <v>O164357</v>
          </cell>
          <cell r="F1018" t="str">
            <v>PAYMENT OF BT INTERNET ACCOUNTS</v>
          </cell>
          <cell r="G1018" t="str">
            <v>30432</v>
          </cell>
          <cell r="H1018" t="str">
            <v>6114</v>
          </cell>
          <cell r="I1018" t="str">
            <v>E353350</v>
          </cell>
        </row>
        <row r="1019">
          <cell r="A1019" t="str">
            <v>BRITISH TELECOMMUNICATIONS PLC</v>
          </cell>
          <cell r="B1019" t="str">
            <v>WM35038043Q007</v>
          </cell>
          <cell r="C1019">
            <v>0</v>
          </cell>
          <cell r="D1019" t="str">
            <v>PRD-9-03</v>
          </cell>
          <cell r="E1019" t="str">
            <v>O164357</v>
          </cell>
          <cell r="F1019" t="str">
            <v>PAYMENT OF BT INTERNET ACCOUNTS</v>
          </cell>
          <cell r="G1019" t="str">
            <v>30432</v>
          </cell>
          <cell r="H1019" t="str">
            <v>6114</v>
          </cell>
          <cell r="I1019" t="str">
            <v>E353349</v>
          </cell>
        </row>
        <row r="1020">
          <cell r="A1020" t="str">
            <v>BRITISH TELECOMMUNICATIONS PLC</v>
          </cell>
          <cell r="B1020" t="str">
            <v>WM35038043Q007</v>
          </cell>
          <cell r="C1020">
            <v>0</v>
          </cell>
          <cell r="D1020" t="str">
            <v>PRD-9-03</v>
          </cell>
          <cell r="E1020" t="str">
            <v>O164357</v>
          </cell>
          <cell r="F1020" t="str">
            <v>PAYMENT OF BT INTERNET ACCOUNTS</v>
          </cell>
          <cell r="G1020" t="str">
            <v>30432</v>
          </cell>
          <cell r="H1020" t="str">
            <v>6114</v>
          </cell>
          <cell r="I1020" t="str">
            <v>E353349</v>
          </cell>
        </row>
        <row r="1021">
          <cell r="A1021" t="str">
            <v>BRITISH TELECOMMUNICATIONS PLC</v>
          </cell>
          <cell r="B1021" t="str">
            <v>WM35038043Q007</v>
          </cell>
          <cell r="C1021">
            <v>47.97</v>
          </cell>
          <cell r="D1021" t="str">
            <v>PRD-9-03</v>
          </cell>
          <cell r="E1021" t="str">
            <v>O164357</v>
          </cell>
          <cell r="F1021" t="str">
            <v>PAYMENT OF BT INTERNET ACCOUNTS</v>
          </cell>
          <cell r="G1021" t="str">
            <v>30432</v>
          </cell>
          <cell r="H1021" t="str">
            <v>6114</v>
          </cell>
          <cell r="I1021" t="str">
            <v>E353349</v>
          </cell>
        </row>
        <row r="1022">
          <cell r="A1022" t="str">
            <v>BRITISH TELECOMMUNICATIONS PLC</v>
          </cell>
          <cell r="B1022" t="str">
            <v>WM35038043Q007</v>
          </cell>
          <cell r="C1022">
            <v>0</v>
          </cell>
          <cell r="D1022" t="str">
            <v>PRD-9-03</v>
          </cell>
          <cell r="E1022" t="str">
            <v>O164357</v>
          </cell>
          <cell r="F1022" t="str">
            <v>PAYMENT OF BT INTERNET ACCOUNTS</v>
          </cell>
          <cell r="G1022" t="str">
            <v>30432</v>
          </cell>
          <cell r="H1022" t="str">
            <v>6114</v>
          </cell>
          <cell r="I1022" t="str">
            <v>E353349</v>
          </cell>
        </row>
        <row r="1023">
          <cell r="A1023" t="str">
            <v>BRITISH TELECOMMUNICATIONS PLC</v>
          </cell>
          <cell r="B1023" t="str">
            <v>WM35057984Q006</v>
          </cell>
          <cell r="C1023">
            <v>0</v>
          </cell>
          <cell r="D1023" t="str">
            <v>PRD-9-03</v>
          </cell>
          <cell r="E1023" t="str">
            <v>O164357</v>
          </cell>
          <cell r="F1023" t="str">
            <v>PAYMENT OF BT INTERNET ACCOUNTS</v>
          </cell>
          <cell r="G1023" t="str">
            <v>30432</v>
          </cell>
          <cell r="H1023" t="str">
            <v>6114</v>
          </cell>
          <cell r="I1023" t="str">
            <v>E353348</v>
          </cell>
        </row>
        <row r="1024">
          <cell r="A1024" t="str">
            <v>BRITISH TELECOMMUNICATIONS PLC</v>
          </cell>
          <cell r="B1024" t="str">
            <v>WM35057984Q006</v>
          </cell>
          <cell r="C1024">
            <v>0</v>
          </cell>
          <cell r="D1024" t="str">
            <v>PRD-9-03</v>
          </cell>
          <cell r="E1024" t="str">
            <v>O164357</v>
          </cell>
          <cell r="F1024" t="str">
            <v>PAYMENT OF BT INTERNET ACCOUNTS</v>
          </cell>
          <cell r="G1024" t="str">
            <v>30432</v>
          </cell>
          <cell r="H1024" t="str">
            <v>6114</v>
          </cell>
          <cell r="I1024" t="str">
            <v>E353348</v>
          </cell>
        </row>
        <row r="1025">
          <cell r="A1025" t="str">
            <v>BRITISH TELECOMMUNICATIONS PLC</v>
          </cell>
          <cell r="B1025" t="str">
            <v>WM35057984Q006</v>
          </cell>
          <cell r="C1025">
            <v>47.97</v>
          </cell>
          <cell r="D1025" t="str">
            <v>PRD-9-03</v>
          </cell>
          <cell r="E1025" t="str">
            <v>O164357</v>
          </cell>
          <cell r="F1025" t="str">
            <v>PAYMENT OF BT INTERNET ACCOUNTS</v>
          </cell>
          <cell r="G1025" t="str">
            <v>30432</v>
          </cell>
          <cell r="H1025" t="str">
            <v>6114</v>
          </cell>
          <cell r="I1025" t="str">
            <v>E353348</v>
          </cell>
        </row>
        <row r="1026">
          <cell r="A1026" t="str">
            <v>BRITISH TELECOMMUNICATIONS PLC</v>
          </cell>
          <cell r="B1026" t="str">
            <v>WM35057984Q006</v>
          </cell>
          <cell r="C1026">
            <v>0</v>
          </cell>
          <cell r="D1026" t="str">
            <v>PRD-9-03</v>
          </cell>
          <cell r="E1026" t="str">
            <v>O164357</v>
          </cell>
          <cell r="F1026" t="str">
            <v>PAYMENT OF BT INTERNET ACCOUNTS</v>
          </cell>
          <cell r="G1026" t="str">
            <v>30432</v>
          </cell>
          <cell r="H1026" t="str">
            <v>6114</v>
          </cell>
          <cell r="I1026" t="str">
            <v>E353348</v>
          </cell>
        </row>
        <row r="1027">
          <cell r="A1027" t="str">
            <v>BRITISH TELECOMMUNICATIONS PLC</v>
          </cell>
          <cell r="B1027" t="str">
            <v>WM35023806Q007</v>
          </cell>
          <cell r="C1027">
            <v>0</v>
          </cell>
          <cell r="D1027" t="str">
            <v>PRD-9-03</v>
          </cell>
          <cell r="E1027" t="str">
            <v>O164357</v>
          </cell>
          <cell r="F1027" t="str">
            <v>PAYMENT OF BT INTERNET ACCOUNTS</v>
          </cell>
          <cell r="G1027" t="str">
            <v>30432</v>
          </cell>
          <cell r="H1027" t="str">
            <v>6114</v>
          </cell>
          <cell r="I1027" t="str">
            <v>E353347</v>
          </cell>
        </row>
        <row r="1028">
          <cell r="A1028" t="str">
            <v>BRITISH TELECOMMUNICATIONS PLC</v>
          </cell>
          <cell r="B1028" t="str">
            <v>WM35023806Q007</v>
          </cell>
          <cell r="C1028">
            <v>0</v>
          </cell>
          <cell r="D1028" t="str">
            <v>PRD-9-03</v>
          </cell>
          <cell r="E1028" t="str">
            <v>O164357</v>
          </cell>
          <cell r="F1028" t="str">
            <v>PAYMENT OF BT INTERNET ACCOUNTS</v>
          </cell>
          <cell r="G1028" t="str">
            <v>30432</v>
          </cell>
          <cell r="H1028" t="str">
            <v>6114</v>
          </cell>
          <cell r="I1028" t="str">
            <v>E353347</v>
          </cell>
        </row>
        <row r="1029">
          <cell r="A1029" t="str">
            <v>BRITISH TELECOMMUNICATIONS PLC</v>
          </cell>
          <cell r="B1029" t="str">
            <v>WM35023806Q007</v>
          </cell>
          <cell r="C1029">
            <v>47.97</v>
          </cell>
          <cell r="D1029" t="str">
            <v>PRD-9-03</v>
          </cell>
          <cell r="E1029" t="str">
            <v>O164357</v>
          </cell>
          <cell r="F1029" t="str">
            <v>PAYMENT OF BT INTERNET ACCOUNTS</v>
          </cell>
          <cell r="G1029" t="str">
            <v>30432</v>
          </cell>
          <cell r="H1029" t="str">
            <v>6114</v>
          </cell>
          <cell r="I1029" t="str">
            <v>E353347</v>
          </cell>
        </row>
        <row r="1030">
          <cell r="A1030" t="str">
            <v>BRITISH TELECOMMUNICATIONS PLC</v>
          </cell>
          <cell r="B1030" t="str">
            <v>WM35023806Q007</v>
          </cell>
          <cell r="C1030">
            <v>0</v>
          </cell>
          <cell r="D1030" t="str">
            <v>PRD-9-03</v>
          </cell>
          <cell r="E1030" t="str">
            <v>O164357</v>
          </cell>
          <cell r="F1030" t="str">
            <v>PAYMENT OF BT INTERNET ACCOUNTS</v>
          </cell>
          <cell r="G1030" t="str">
            <v>30432</v>
          </cell>
          <cell r="H1030" t="str">
            <v>6114</v>
          </cell>
          <cell r="I1030" t="str">
            <v>E353347</v>
          </cell>
        </row>
        <row r="1031">
          <cell r="A1031" t="str">
            <v>BRITISH TELECOMMUNICATIONS PLC</v>
          </cell>
          <cell r="B1031" t="str">
            <v>WM35052524Q007</v>
          </cell>
          <cell r="C1031">
            <v>0</v>
          </cell>
          <cell r="D1031" t="str">
            <v>PRD-9-03</v>
          </cell>
          <cell r="E1031" t="str">
            <v>O164357</v>
          </cell>
          <cell r="F1031" t="str">
            <v>PAYMENT OF BT INTERNET ACCOUNTS</v>
          </cell>
          <cell r="G1031" t="str">
            <v>30432</v>
          </cell>
          <cell r="H1031" t="str">
            <v>6114</v>
          </cell>
          <cell r="I1031" t="str">
            <v>E353346</v>
          </cell>
        </row>
        <row r="1032">
          <cell r="A1032" t="str">
            <v>BRITISH TELECOMMUNICATIONS PLC</v>
          </cell>
          <cell r="B1032" t="str">
            <v>WM35052524Q007</v>
          </cell>
          <cell r="C1032">
            <v>0</v>
          </cell>
          <cell r="D1032" t="str">
            <v>PRD-9-03</v>
          </cell>
          <cell r="E1032" t="str">
            <v>O164357</v>
          </cell>
          <cell r="F1032" t="str">
            <v>PAYMENT OF BT INTERNET ACCOUNTS</v>
          </cell>
          <cell r="G1032" t="str">
            <v>30432</v>
          </cell>
          <cell r="H1032" t="str">
            <v>6114</v>
          </cell>
          <cell r="I1032" t="str">
            <v>E353346</v>
          </cell>
        </row>
        <row r="1033">
          <cell r="A1033" t="str">
            <v>BRITISH TELECOMMUNICATIONS PLC</v>
          </cell>
          <cell r="B1033" t="str">
            <v>WM35052524Q007</v>
          </cell>
          <cell r="C1033">
            <v>47.97</v>
          </cell>
          <cell r="D1033" t="str">
            <v>PRD-9-03</v>
          </cell>
          <cell r="E1033" t="str">
            <v>O164357</v>
          </cell>
          <cell r="F1033" t="str">
            <v>PAYMENT OF BT INTERNET ACCOUNTS</v>
          </cell>
          <cell r="G1033" t="str">
            <v>30432</v>
          </cell>
          <cell r="H1033" t="str">
            <v>6114</v>
          </cell>
          <cell r="I1033" t="str">
            <v>E353346</v>
          </cell>
        </row>
        <row r="1034">
          <cell r="A1034" t="str">
            <v>BRITISH TELECOMMUNICATIONS PLC</v>
          </cell>
          <cell r="B1034" t="str">
            <v>WM35052524Q007</v>
          </cell>
          <cell r="C1034">
            <v>0</v>
          </cell>
          <cell r="D1034" t="str">
            <v>PRD-9-03</v>
          </cell>
          <cell r="E1034" t="str">
            <v>O164357</v>
          </cell>
          <cell r="F1034" t="str">
            <v>PAYMENT OF BT INTERNET ACCOUNTS</v>
          </cell>
          <cell r="G1034" t="str">
            <v>30432</v>
          </cell>
          <cell r="H1034" t="str">
            <v>6114</v>
          </cell>
          <cell r="I1034" t="str">
            <v>E353346</v>
          </cell>
        </row>
        <row r="1035">
          <cell r="A1035" t="str">
            <v>BRITISH TELECOMMUNICATIONS PLC</v>
          </cell>
          <cell r="B1035" t="str">
            <v>WM35046485Q007</v>
          </cell>
          <cell r="C1035">
            <v>0</v>
          </cell>
          <cell r="D1035" t="str">
            <v>PRD-9-03</v>
          </cell>
          <cell r="E1035" t="str">
            <v>O164357</v>
          </cell>
          <cell r="F1035" t="str">
            <v>PAYMENT OF BT INTERNET ACCOUNTS</v>
          </cell>
          <cell r="G1035" t="str">
            <v>30432</v>
          </cell>
          <cell r="H1035" t="str">
            <v>6114</v>
          </cell>
          <cell r="I1035" t="str">
            <v>E353345</v>
          </cell>
        </row>
        <row r="1036">
          <cell r="A1036" t="str">
            <v>BRITISH TELECOMMUNICATIONS PLC</v>
          </cell>
          <cell r="B1036" t="str">
            <v>WM35046485Q007</v>
          </cell>
          <cell r="C1036">
            <v>0</v>
          </cell>
          <cell r="D1036" t="str">
            <v>PRD-9-03</v>
          </cell>
          <cell r="E1036" t="str">
            <v>O164357</v>
          </cell>
          <cell r="F1036" t="str">
            <v>PAYMENT OF BT INTERNET ACCOUNTS</v>
          </cell>
          <cell r="G1036" t="str">
            <v>30432</v>
          </cell>
          <cell r="H1036" t="str">
            <v>6114</v>
          </cell>
          <cell r="I1036" t="str">
            <v>E353345</v>
          </cell>
        </row>
        <row r="1037">
          <cell r="A1037" t="str">
            <v>BRITISH TELECOMMUNICATIONS PLC</v>
          </cell>
          <cell r="B1037" t="str">
            <v>WM35046485Q007</v>
          </cell>
          <cell r="C1037">
            <v>47.97</v>
          </cell>
          <cell r="D1037" t="str">
            <v>PRD-9-03</v>
          </cell>
          <cell r="E1037" t="str">
            <v>O164357</v>
          </cell>
          <cell r="F1037" t="str">
            <v>PAYMENT OF BT INTERNET ACCOUNTS</v>
          </cell>
          <cell r="G1037" t="str">
            <v>30432</v>
          </cell>
          <cell r="H1037" t="str">
            <v>6114</v>
          </cell>
          <cell r="I1037" t="str">
            <v>E353345</v>
          </cell>
        </row>
        <row r="1038">
          <cell r="A1038" t="str">
            <v>BRITISH TELECOMMUNICATIONS PLC</v>
          </cell>
          <cell r="B1038" t="str">
            <v>WM35046485Q007</v>
          </cell>
          <cell r="C1038">
            <v>0</v>
          </cell>
          <cell r="D1038" t="str">
            <v>PRD-9-03</v>
          </cell>
          <cell r="E1038" t="str">
            <v>O164357</v>
          </cell>
          <cell r="F1038" t="str">
            <v>PAYMENT OF BT INTERNET ACCOUNTS</v>
          </cell>
          <cell r="G1038" t="str">
            <v>30432</v>
          </cell>
          <cell r="H1038" t="str">
            <v>6114</v>
          </cell>
          <cell r="I1038" t="str">
            <v>E353345</v>
          </cell>
        </row>
        <row r="1039">
          <cell r="A1039" t="str">
            <v>BRITISH TELECOMMUNICATIONS PLC</v>
          </cell>
          <cell r="B1039" t="str">
            <v>WM35105475Q006</v>
          </cell>
          <cell r="C1039">
            <v>0</v>
          </cell>
          <cell r="D1039" t="str">
            <v>PRD-9-03</v>
          </cell>
          <cell r="E1039" t="str">
            <v>O164357</v>
          </cell>
          <cell r="F1039" t="str">
            <v>PAYMENT OF BT INTERNET ACCOUNTS</v>
          </cell>
          <cell r="G1039" t="str">
            <v>30432</v>
          </cell>
          <cell r="H1039" t="str">
            <v>6114</v>
          </cell>
          <cell r="I1039" t="str">
            <v>E351159</v>
          </cell>
        </row>
        <row r="1040">
          <cell r="A1040" t="str">
            <v>BRITISH TELECOMMUNICATIONS PLC</v>
          </cell>
          <cell r="B1040" t="str">
            <v>WM35105475Q006</v>
          </cell>
          <cell r="C1040">
            <v>0</v>
          </cell>
          <cell r="D1040" t="str">
            <v>PRD-9-03</v>
          </cell>
          <cell r="E1040" t="str">
            <v>O164357</v>
          </cell>
          <cell r="F1040" t="str">
            <v>PAYMENT OF BT INTERNET ACCOUNTS</v>
          </cell>
          <cell r="G1040" t="str">
            <v>30432</v>
          </cell>
          <cell r="H1040" t="str">
            <v>6114</v>
          </cell>
          <cell r="I1040" t="str">
            <v>E351159</v>
          </cell>
        </row>
        <row r="1041">
          <cell r="A1041" t="str">
            <v>BRITISH TELECOMMUNICATIONS PLC</v>
          </cell>
          <cell r="B1041" t="str">
            <v>WM35105475Q006</v>
          </cell>
          <cell r="C1041">
            <v>47.97</v>
          </cell>
          <cell r="D1041" t="str">
            <v>PRD-9-03</v>
          </cell>
          <cell r="E1041" t="str">
            <v>O164357</v>
          </cell>
          <cell r="F1041" t="str">
            <v>PAYMENT OF BT INTERNET ACCOUNTS</v>
          </cell>
          <cell r="G1041" t="str">
            <v>30432</v>
          </cell>
          <cell r="H1041" t="str">
            <v>6114</v>
          </cell>
          <cell r="I1041" t="str">
            <v>E351159</v>
          </cell>
        </row>
        <row r="1042">
          <cell r="A1042" t="str">
            <v>BRITISH TELECOMMUNICATIONS PLC</v>
          </cell>
          <cell r="B1042" t="str">
            <v>WM35105475Q006</v>
          </cell>
          <cell r="C1042">
            <v>0</v>
          </cell>
          <cell r="D1042" t="str">
            <v>PRD-9-03</v>
          </cell>
          <cell r="E1042" t="str">
            <v>O164357</v>
          </cell>
          <cell r="F1042" t="str">
            <v>PAYMENT OF BT INTERNET ACCOUNTS</v>
          </cell>
          <cell r="G1042" t="str">
            <v>30432</v>
          </cell>
          <cell r="H1042" t="str">
            <v>6114</v>
          </cell>
          <cell r="I1042" t="str">
            <v>E351159</v>
          </cell>
        </row>
        <row r="1043">
          <cell r="A1043" t="str">
            <v>BRITISH TELECOMMUNICATIONS PLC</v>
          </cell>
          <cell r="B1043" t="str">
            <v>WM35110375Q006</v>
          </cell>
          <cell r="C1043">
            <v>0</v>
          </cell>
          <cell r="D1043" t="str">
            <v>PRD-9-03</v>
          </cell>
          <cell r="E1043" t="str">
            <v>O164357</v>
          </cell>
          <cell r="F1043" t="str">
            <v>PAYMENT OF BT INTERNET ACCOUNTS</v>
          </cell>
          <cell r="G1043" t="str">
            <v>30432</v>
          </cell>
          <cell r="H1043" t="str">
            <v>6114</v>
          </cell>
          <cell r="I1043" t="str">
            <v>E351162</v>
          </cell>
        </row>
        <row r="1044">
          <cell r="A1044" t="str">
            <v>BRITISH TELECOMMUNICATIONS PLC</v>
          </cell>
          <cell r="B1044" t="str">
            <v>WM35110375Q006</v>
          </cell>
          <cell r="C1044">
            <v>0</v>
          </cell>
          <cell r="D1044" t="str">
            <v>PRD-9-03</v>
          </cell>
          <cell r="E1044" t="str">
            <v>O164357</v>
          </cell>
          <cell r="F1044" t="str">
            <v>PAYMENT OF BT INTERNET ACCOUNTS</v>
          </cell>
          <cell r="G1044" t="str">
            <v>30432</v>
          </cell>
          <cell r="H1044" t="str">
            <v>6114</v>
          </cell>
          <cell r="I1044" t="str">
            <v>E351162</v>
          </cell>
        </row>
        <row r="1045">
          <cell r="A1045" t="str">
            <v>BRITISH TELECOMMUNICATIONS PLC</v>
          </cell>
          <cell r="B1045" t="str">
            <v>WM35110375Q006</v>
          </cell>
          <cell r="C1045">
            <v>47.97</v>
          </cell>
          <cell r="D1045" t="str">
            <v>PRD-9-03</v>
          </cell>
          <cell r="E1045" t="str">
            <v>O164357</v>
          </cell>
          <cell r="F1045" t="str">
            <v>PAYMENT OF BT INTERNET ACCOUNTS</v>
          </cell>
          <cell r="G1045" t="str">
            <v>30432</v>
          </cell>
          <cell r="H1045" t="str">
            <v>6114</v>
          </cell>
          <cell r="I1045" t="str">
            <v>E351162</v>
          </cell>
        </row>
        <row r="1046">
          <cell r="A1046" t="str">
            <v>BRITISH TELECOMMUNICATIONS PLC</v>
          </cell>
          <cell r="B1046" t="str">
            <v>WM35110375Q006</v>
          </cell>
          <cell r="C1046">
            <v>0</v>
          </cell>
          <cell r="D1046" t="str">
            <v>PRD-9-03</v>
          </cell>
          <cell r="E1046" t="str">
            <v>O164357</v>
          </cell>
          <cell r="F1046" t="str">
            <v>PAYMENT OF BT INTERNET ACCOUNTS</v>
          </cell>
          <cell r="G1046" t="str">
            <v>30432</v>
          </cell>
          <cell r="H1046" t="str">
            <v>6114</v>
          </cell>
          <cell r="I1046" t="str">
            <v>E351162</v>
          </cell>
        </row>
        <row r="1047">
          <cell r="A1047" t="str">
            <v>BRITISH TELECOMMUNICATIONS PLC</v>
          </cell>
          <cell r="B1047" t="str">
            <v>WM35091713Q006</v>
          </cell>
          <cell r="C1047">
            <v>0</v>
          </cell>
          <cell r="D1047" t="str">
            <v>PRD-9-03</v>
          </cell>
          <cell r="E1047" t="str">
            <v>O164357</v>
          </cell>
          <cell r="F1047" t="str">
            <v>PAYMENT OF BT INTERNET ACCOUNTS</v>
          </cell>
          <cell r="G1047" t="str">
            <v>30432</v>
          </cell>
          <cell r="H1047" t="str">
            <v>6114</v>
          </cell>
          <cell r="I1047" t="str">
            <v>E361163</v>
          </cell>
        </row>
        <row r="1048">
          <cell r="A1048" t="str">
            <v>BRITISH TELECOMMUNICATIONS PLC</v>
          </cell>
          <cell r="B1048" t="str">
            <v>WM35091713Q006</v>
          </cell>
          <cell r="C1048">
            <v>0</v>
          </cell>
          <cell r="D1048" t="str">
            <v>PRD-9-03</v>
          </cell>
          <cell r="E1048" t="str">
            <v>O164357</v>
          </cell>
          <cell r="F1048" t="str">
            <v>PAYMENT OF BT INTERNET ACCOUNTS</v>
          </cell>
          <cell r="G1048" t="str">
            <v>30432</v>
          </cell>
          <cell r="H1048" t="str">
            <v>6114</v>
          </cell>
          <cell r="I1048" t="str">
            <v>E361163</v>
          </cell>
        </row>
        <row r="1049">
          <cell r="A1049" t="str">
            <v>BRITISH TELECOMMUNICATIONS PLC</v>
          </cell>
          <cell r="B1049" t="str">
            <v>WM35091713Q006</v>
          </cell>
          <cell r="C1049">
            <v>47.97</v>
          </cell>
          <cell r="D1049" t="str">
            <v>PRD-9-03</v>
          </cell>
          <cell r="E1049" t="str">
            <v>O164357</v>
          </cell>
          <cell r="F1049" t="str">
            <v>PAYMENT OF BT INTERNET ACCOUNTS</v>
          </cell>
          <cell r="G1049" t="str">
            <v>30432</v>
          </cell>
          <cell r="H1049" t="str">
            <v>6114</v>
          </cell>
          <cell r="I1049" t="str">
            <v>E361163</v>
          </cell>
        </row>
        <row r="1050">
          <cell r="A1050" t="str">
            <v>BRITISH TELECOMMUNICATIONS PLC</v>
          </cell>
          <cell r="B1050" t="str">
            <v>WM35091713Q006</v>
          </cell>
          <cell r="C1050">
            <v>0</v>
          </cell>
          <cell r="D1050" t="str">
            <v>PRD-9-03</v>
          </cell>
          <cell r="E1050" t="str">
            <v>O164357</v>
          </cell>
          <cell r="F1050" t="str">
            <v>PAYMENT OF BT INTERNET ACCOUNTS</v>
          </cell>
          <cell r="G1050" t="str">
            <v>30432</v>
          </cell>
          <cell r="H1050" t="str">
            <v>6114</v>
          </cell>
          <cell r="I1050" t="str">
            <v>E361163</v>
          </cell>
        </row>
        <row r="1051">
          <cell r="A1051" t="str">
            <v>BRITISH TELECOMMUNICATIONS PLC</v>
          </cell>
          <cell r="B1051" t="str">
            <v>WM35103800Q006</v>
          </cell>
          <cell r="C1051">
            <v>0</v>
          </cell>
          <cell r="D1051" t="str">
            <v>PRD-9-03</v>
          </cell>
          <cell r="E1051" t="str">
            <v>O164357</v>
          </cell>
          <cell r="F1051" t="str">
            <v>PAYMENT OF BT INTERNET ACCOUNTS</v>
          </cell>
          <cell r="G1051" t="str">
            <v>30432</v>
          </cell>
          <cell r="H1051" t="str">
            <v>6114</v>
          </cell>
          <cell r="I1051" t="str">
            <v>E351164</v>
          </cell>
        </row>
        <row r="1052">
          <cell r="A1052" t="str">
            <v>BRITISH TELECOMMUNICATIONS PLC</v>
          </cell>
          <cell r="B1052" t="str">
            <v>WM35103800Q006</v>
          </cell>
          <cell r="C1052">
            <v>0</v>
          </cell>
          <cell r="D1052" t="str">
            <v>PRD-9-03</v>
          </cell>
          <cell r="E1052" t="str">
            <v>O164357</v>
          </cell>
          <cell r="F1052" t="str">
            <v>PAYMENT OF BT INTERNET ACCOUNTS</v>
          </cell>
          <cell r="G1052" t="str">
            <v>30432</v>
          </cell>
          <cell r="H1052" t="str">
            <v>6114</v>
          </cell>
          <cell r="I1052" t="str">
            <v>E351164</v>
          </cell>
        </row>
        <row r="1053">
          <cell r="A1053" t="str">
            <v>BRITISH TELECOMMUNICATIONS PLC</v>
          </cell>
          <cell r="B1053" t="str">
            <v>WM35103800Q006</v>
          </cell>
          <cell r="C1053">
            <v>47.97</v>
          </cell>
          <cell r="D1053" t="str">
            <v>PRD-9-03</v>
          </cell>
          <cell r="E1053" t="str">
            <v>O164357</v>
          </cell>
          <cell r="F1053" t="str">
            <v>PAYMENT OF BT INTERNET ACCOUNTS</v>
          </cell>
          <cell r="G1053" t="str">
            <v>30432</v>
          </cell>
          <cell r="H1053" t="str">
            <v>6114</v>
          </cell>
          <cell r="I1053" t="str">
            <v>E351164</v>
          </cell>
        </row>
        <row r="1054">
          <cell r="A1054" t="str">
            <v>BRITISH TELECOMMUNICATIONS PLC</v>
          </cell>
          <cell r="B1054" t="str">
            <v>WM35103800Q006</v>
          </cell>
          <cell r="C1054">
            <v>0</v>
          </cell>
          <cell r="D1054" t="str">
            <v>PRD-9-03</v>
          </cell>
          <cell r="E1054" t="str">
            <v>O164357</v>
          </cell>
          <cell r="F1054" t="str">
            <v>PAYMENT OF BT INTERNET ACCOUNTS</v>
          </cell>
          <cell r="G1054" t="str">
            <v>30432</v>
          </cell>
          <cell r="H1054" t="str">
            <v>6114</v>
          </cell>
          <cell r="I1054" t="str">
            <v>E351164</v>
          </cell>
        </row>
        <row r="1055">
          <cell r="A1055" t="str">
            <v>BRITISH TELECOMMUNICATIONS PLC</v>
          </cell>
          <cell r="B1055" t="str">
            <v>WM34871243Q010</v>
          </cell>
          <cell r="C1055">
            <v>0</v>
          </cell>
          <cell r="D1055" t="str">
            <v>PRD-9-03</v>
          </cell>
          <cell r="E1055" t="str">
            <v>O164357</v>
          </cell>
          <cell r="F1055" t="str">
            <v>PAYMENT OF BT INTERNET ACCOUNTS</v>
          </cell>
          <cell r="G1055" t="str">
            <v>30432</v>
          </cell>
          <cell r="H1055" t="str">
            <v>6114</v>
          </cell>
          <cell r="I1055" t="str">
            <v>E353396</v>
          </cell>
        </row>
        <row r="1056">
          <cell r="A1056" t="str">
            <v>BRITISH TELECOMMUNICATIONS PLC</v>
          </cell>
          <cell r="B1056" t="str">
            <v>WM34871243Q010</v>
          </cell>
          <cell r="C1056">
            <v>0</v>
          </cell>
          <cell r="D1056" t="str">
            <v>PRD-9-03</v>
          </cell>
          <cell r="E1056" t="str">
            <v>O164357</v>
          </cell>
          <cell r="F1056" t="str">
            <v>PAYMENT OF BT INTERNET ACCOUNTS</v>
          </cell>
          <cell r="G1056" t="str">
            <v>30432</v>
          </cell>
          <cell r="H1056" t="str">
            <v>6114</v>
          </cell>
          <cell r="I1056" t="str">
            <v>E353396</v>
          </cell>
        </row>
        <row r="1057">
          <cell r="A1057" t="str">
            <v>BRITISH TELECOMMUNICATIONS PLC</v>
          </cell>
          <cell r="B1057" t="str">
            <v>WM34871243Q010</v>
          </cell>
          <cell r="C1057">
            <v>47.97</v>
          </cell>
          <cell r="D1057" t="str">
            <v>PRD-9-03</v>
          </cell>
          <cell r="E1057" t="str">
            <v>O164357</v>
          </cell>
          <cell r="F1057" t="str">
            <v>PAYMENT OF BT INTERNET ACCOUNTS</v>
          </cell>
          <cell r="G1057" t="str">
            <v>30432</v>
          </cell>
          <cell r="H1057" t="str">
            <v>6114</v>
          </cell>
          <cell r="I1057" t="str">
            <v>E353396</v>
          </cell>
        </row>
        <row r="1058">
          <cell r="A1058" t="str">
            <v>BRITISH TELECOMMUNICATIONS PLC</v>
          </cell>
          <cell r="B1058" t="str">
            <v>WM34871243Q010</v>
          </cell>
          <cell r="C1058">
            <v>0</v>
          </cell>
          <cell r="D1058" t="str">
            <v>PRD-9-03</v>
          </cell>
          <cell r="E1058" t="str">
            <v>O164357</v>
          </cell>
          <cell r="F1058" t="str">
            <v>PAYMENT OF BT INTERNET ACCOUNTS</v>
          </cell>
          <cell r="G1058" t="str">
            <v>30432</v>
          </cell>
          <cell r="H1058" t="str">
            <v>6114</v>
          </cell>
          <cell r="I1058" t="str">
            <v>E353396</v>
          </cell>
        </row>
        <row r="1059">
          <cell r="A1059" t="str">
            <v>BRITISH TELECOMMUNICATIONS PLC</v>
          </cell>
          <cell r="B1059" t="str">
            <v>WM35074503Q007</v>
          </cell>
          <cell r="C1059">
            <v>0</v>
          </cell>
          <cell r="D1059" t="str">
            <v>PRD-9-03</v>
          </cell>
          <cell r="E1059" t="str">
            <v>O164357</v>
          </cell>
          <cell r="F1059" t="str">
            <v>PAYMENT OF BT INTERNET ACCOUNTS</v>
          </cell>
          <cell r="G1059" t="str">
            <v>30432</v>
          </cell>
          <cell r="H1059" t="str">
            <v>6114</v>
          </cell>
          <cell r="I1059" t="str">
            <v>E353395</v>
          </cell>
        </row>
        <row r="1060">
          <cell r="A1060" t="str">
            <v>BRITISH TELECOMMUNICATIONS PLC</v>
          </cell>
          <cell r="B1060" t="str">
            <v>WM35074503Q007</v>
          </cell>
          <cell r="C1060">
            <v>0</v>
          </cell>
          <cell r="D1060" t="str">
            <v>PRD-9-03</v>
          </cell>
          <cell r="E1060" t="str">
            <v>O164357</v>
          </cell>
          <cell r="F1060" t="str">
            <v>PAYMENT OF BT INTERNET ACCOUNTS</v>
          </cell>
          <cell r="G1060" t="str">
            <v>30432</v>
          </cell>
          <cell r="H1060" t="str">
            <v>6114</v>
          </cell>
          <cell r="I1060" t="str">
            <v>E353395</v>
          </cell>
        </row>
        <row r="1061">
          <cell r="A1061" t="str">
            <v>BRITISH TELECOMMUNICATIONS PLC</v>
          </cell>
          <cell r="B1061" t="str">
            <v>WM35074503Q007</v>
          </cell>
          <cell r="C1061">
            <v>47.97</v>
          </cell>
          <cell r="D1061" t="str">
            <v>PRD-9-03</v>
          </cell>
          <cell r="E1061" t="str">
            <v>O164357</v>
          </cell>
          <cell r="F1061" t="str">
            <v>PAYMENT OF BT INTERNET ACCOUNTS</v>
          </cell>
          <cell r="G1061" t="str">
            <v>30432</v>
          </cell>
          <cell r="H1061" t="str">
            <v>6114</v>
          </cell>
          <cell r="I1061" t="str">
            <v>E353395</v>
          </cell>
        </row>
        <row r="1062">
          <cell r="A1062" t="str">
            <v>BRITISH TELECOMMUNICATIONS PLC</v>
          </cell>
          <cell r="B1062" t="str">
            <v>WM35074503Q007</v>
          </cell>
          <cell r="C1062">
            <v>0</v>
          </cell>
          <cell r="D1062" t="str">
            <v>PRD-9-03</v>
          </cell>
          <cell r="E1062" t="str">
            <v>O164357</v>
          </cell>
          <cell r="F1062" t="str">
            <v>PAYMENT OF BT INTERNET ACCOUNTS</v>
          </cell>
          <cell r="G1062" t="str">
            <v>30432</v>
          </cell>
          <cell r="H1062" t="str">
            <v>6114</v>
          </cell>
          <cell r="I1062" t="str">
            <v>E353395</v>
          </cell>
        </row>
        <row r="1063">
          <cell r="A1063" t="str">
            <v>BRITISH TELECOMMUNICATIONS PLC</v>
          </cell>
          <cell r="B1063" t="str">
            <v>WM35057075Q006</v>
          </cell>
          <cell r="C1063">
            <v>47.97</v>
          </cell>
          <cell r="D1063" t="str">
            <v>PRD-9-03</v>
          </cell>
          <cell r="E1063" t="str">
            <v>O164357</v>
          </cell>
          <cell r="F1063" t="str">
            <v>PAYMENT OF BT INTERNET ACCOUNTS</v>
          </cell>
          <cell r="G1063" t="str">
            <v>30432</v>
          </cell>
          <cell r="H1063" t="str">
            <v>6114</v>
          </cell>
          <cell r="I1063" t="str">
            <v>E353394</v>
          </cell>
        </row>
        <row r="1064">
          <cell r="A1064" t="str">
            <v>BRITISH TELECOMMUNICATIONS PLC</v>
          </cell>
          <cell r="B1064" t="str">
            <v>WM35057075Q006</v>
          </cell>
          <cell r="C1064">
            <v>0</v>
          </cell>
          <cell r="D1064" t="str">
            <v>PRD-9-03</v>
          </cell>
          <cell r="E1064" t="str">
            <v>O164357</v>
          </cell>
          <cell r="F1064" t="str">
            <v>PAYMENT OF BT INTERNET ACCOUNTS</v>
          </cell>
          <cell r="G1064" t="str">
            <v>30432</v>
          </cell>
          <cell r="H1064" t="str">
            <v>6114</v>
          </cell>
          <cell r="I1064" t="str">
            <v>E353394</v>
          </cell>
        </row>
        <row r="1065">
          <cell r="A1065" t="str">
            <v>BRITISH TELECOMMUNICATIONS PLC</v>
          </cell>
          <cell r="B1065" t="str">
            <v>WM35008849Q008</v>
          </cell>
          <cell r="C1065">
            <v>0</v>
          </cell>
          <cell r="D1065" t="str">
            <v>PRD-9-03</v>
          </cell>
          <cell r="E1065" t="str">
            <v>O164357</v>
          </cell>
          <cell r="F1065" t="str">
            <v>PAYMENT OF BT INTERNET ACCOUNTS</v>
          </cell>
          <cell r="G1065" t="str">
            <v>30432</v>
          </cell>
          <cell r="H1065" t="str">
            <v>6114</v>
          </cell>
          <cell r="I1065" t="str">
            <v>E353393</v>
          </cell>
        </row>
        <row r="1066">
          <cell r="A1066" t="str">
            <v>BRITISH TELECOMMUNICATIONS PLC</v>
          </cell>
          <cell r="B1066" t="str">
            <v>WM35008849Q008</v>
          </cell>
          <cell r="C1066">
            <v>0</v>
          </cell>
          <cell r="D1066" t="str">
            <v>PRD-9-03</v>
          </cell>
          <cell r="E1066" t="str">
            <v>O164357</v>
          </cell>
          <cell r="F1066" t="str">
            <v>PAYMENT OF BT INTERNET ACCOUNTS</v>
          </cell>
          <cell r="G1066" t="str">
            <v>30432</v>
          </cell>
          <cell r="H1066" t="str">
            <v>6114</v>
          </cell>
          <cell r="I1066" t="str">
            <v>E353393</v>
          </cell>
        </row>
        <row r="1067">
          <cell r="A1067" t="str">
            <v>BRITISH TELECOMMUNICATIONS PLC</v>
          </cell>
          <cell r="B1067" t="str">
            <v>WM35008849Q008</v>
          </cell>
          <cell r="C1067">
            <v>47.97</v>
          </cell>
          <cell r="D1067" t="str">
            <v>PRD-9-03</v>
          </cell>
          <cell r="E1067" t="str">
            <v>O164357</v>
          </cell>
          <cell r="F1067" t="str">
            <v>PAYMENT OF BT INTERNET ACCOUNTS</v>
          </cell>
          <cell r="G1067" t="str">
            <v>30432</v>
          </cell>
          <cell r="H1067" t="str">
            <v>6114</v>
          </cell>
          <cell r="I1067" t="str">
            <v>E353393</v>
          </cell>
        </row>
        <row r="1068">
          <cell r="A1068" t="str">
            <v>BRITISH TELECOMMUNICATIONS PLC</v>
          </cell>
          <cell r="B1068" t="str">
            <v>WM34994705Q007</v>
          </cell>
          <cell r="C1068">
            <v>0</v>
          </cell>
          <cell r="D1068" t="str">
            <v>PRD-9-03</v>
          </cell>
          <cell r="E1068" t="str">
            <v>O164357</v>
          </cell>
          <cell r="F1068" t="str">
            <v>PAYMENT OF BT INTERNET ACCOUNTS</v>
          </cell>
          <cell r="G1068" t="str">
            <v>30432</v>
          </cell>
          <cell r="H1068" t="str">
            <v>6114</v>
          </cell>
          <cell r="I1068" t="str">
            <v>E353392</v>
          </cell>
        </row>
        <row r="1069">
          <cell r="A1069" t="str">
            <v>BRITISH TELECOMMUNICATIONS PLC</v>
          </cell>
          <cell r="B1069" t="str">
            <v>WM34994705Q007</v>
          </cell>
          <cell r="C1069">
            <v>0</v>
          </cell>
          <cell r="D1069" t="str">
            <v>PRD-9-03</v>
          </cell>
          <cell r="E1069" t="str">
            <v>O164357</v>
          </cell>
          <cell r="F1069" t="str">
            <v>PAYMENT OF BT INTERNET ACCOUNTS</v>
          </cell>
          <cell r="G1069" t="str">
            <v>30432</v>
          </cell>
          <cell r="H1069" t="str">
            <v>6114</v>
          </cell>
          <cell r="I1069" t="str">
            <v>E353392</v>
          </cell>
        </row>
        <row r="1070">
          <cell r="A1070" t="str">
            <v>BRITISH TELECOMMUNICATIONS PLC</v>
          </cell>
          <cell r="B1070" t="str">
            <v>WM34994705Q007</v>
          </cell>
          <cell r="C1070">
            <v>47.97</v>
          </cell>
          <cell r="D1070" t="str">
            <v>PRD-9-03</v>
          </cell>
          <cell r="E1070" t="str">
            <v>O164357</v>
          </cell>
          <cell r="F1070" t="str">
            <v>PAYMENT OF BT INTERNET ACCOUNTS</v>
          </cell>
          <cell r="G1070" t="str">
            <v>30432</v>
          </cell>
          <cell r="H1070" t="str">
            <v>6114</v>
          </cell>
          <cell r="I1070" t="str">
            <v>E353392</v>
          </cell>
        </row>
        <row r="1071">
          <cell r="A1071" t="str">
            <v>BRITISH TELECOMMUNICATIONS PLC</v>
          </cell>
          <cell r="B1071" t="str">
            <v>WM34912573Q009</v>
          </cell>
          <cell r="C1071">
            <v>0</v>
          </cell>
          <cell r="D1071" t="str">
            <v>PRD-9-03</v>
          </cell>
          <cell r="E1071" t="str">
            <v>O164357</v>
          </cell>
          <cell r="F1071" t="str">
            <v>PAYMENT OF BT INTERNET ACCOUNTS</v>
          </cell>
          <cell r="G1071" t="str">
            <v>30432</v>
          </cell>
          <cell r="H1071" t="str">
            <v>6114</v>
          </cell>
          <cell r="I1071" t="str">
            <v>E353391</v>
          </cell>
        </row>
        <row r="1072">
          <cell r="A1072" t="str">
            <v>BRITISH TELECOMMUNICATIONS PLC</v>
          </cell>
          <cell r="B1072" t="str">
            <v>WM34912573Q009</v>
          </cell>
          <cell r="C1072">
            <v>0</v>
          </cell>
          <cell r="D1072" t="str">
            <v>PRD-9-03</v>
          </cell>
          <cell r="E1072" t="str">
            <v>O164357</v>
          </cell>
          <cell r="F1072" t="str">
            <v>PAYMENT OF BT INTERNET ACCOUNTS</v>
          </cell>
          <cell r="G1072" t="str">
            <v>30432</v>
          </cell>
          <cell r="H1072" t="str">
            <v>6114</v>
          </cell>
          <cell r="I1072" t="str">
            <v>E353391</v>
          </cell>
        </row>
        <row r="1073">
          <cell r="A1073" t="str">
            <v>BRITISH TELECOMMUNICATIONS PLC</v>
          </cell>
          <cell r="B1073" t="str">
            <v>WM34912573Q009</v>
          </cell>
          <cell r="C1073">
            <v>47.97</v>
          </cell>
          <cell r="D1073" t="str">
            <v>PRD-9-03</v>
          </cell>
          <cell r="E1073" t="str">
            <v>O164357</v>
          </cell>
          <cell r="F1073" t="str">
            <v>PAYMENT OF BT INTERNET ACCOUNTS</v>
          </cell>
          <cell r="G1073" t="str">
            <v>30432</v>
          </cell>
          <cell r="H1073" t="str">
            <v>6114</v>
          </cell>
          <cell r="I1073" t="str">
            <v>E353391</v>
          </cell>
        </row>
        <row r="1074">
          <cell r="A1074" t="str">
            <v>BRITISH TELECOMMUNICATIONS PLC</v>
          </cell>
          <cell r="B1074" t="str">
            <v>WM34902908Q010</v>
          </cell>
          <cell r="C1074">
            <v>0</v>
          </cell>
          <cell r="D1074" t="str">
            <v>PRD-9-03</v>
          </cell>
          <cell r="E1074" t="str">
            <v>O164357</v>
          </cell>
          <cell r="F1074" t="str">
            <v>PAYMENT OF BT INTERNET ACCOUNTS</v>
          </cell>
          <cell r="G1074" t="str">
            <v>30432</v>
          </cell>
          <cell r="H1074" t="str">
            <v>6114</v>
          </cell>
          <cell r="I1074" t="str">
            <v>E353390</v>
          </cell>
        </row>
        <row r="1075">
          <cell r="A1075" t="str">
            <v>BRITISH TELECOMMUNICATIONS PLC</v>
          </cell>
          <cell r="B1075" t="str">
            <v>WM34902908Q010</v>
          </cell>
          <cell r="C1075">
            <v>0</v>
          </cell>
          <cell r="D1075" t="str">
            <v>PRD-9-03</v>
          </cell>
          <cell r="E1075" t="str">
            <v>O164357</v>
          </cell>
          <cell r="F1075" t="str">
            <v>PAYMENT OF BT INTERNET ACCOUNTS</v>
          </cell>
          <cell r="G1075" t="str">
            <v>30432</v>
          </cell>
          <cell r="H1075" t="str">
            <v>6114</v>
          </cell>
          <cell r="I1075" t="str">
            <v>E353390</v>
          </cell>
        </row>
        <row r="1076">
          <cell r="A1076" t="str">
            <v>BRITISH TELECOMMUNICATIONS PLC</v>
          </cell>
          <cell r="B1076" t="str">
            <v>WM34902908Q010</v>
          </cell>
          <cell r="C1076">
            <v>47.97</v>
          </cell>
          <cell r="D1076" t="str">
            <v>PRD-9-03</v>
          </cell>
          <cell r="E1076" t="str">
            <v>O164357</v>
          </cell>
          <cell r="F1076" t="str">
            <v>PAYMENT OF BT INTERNET ACCOUNTS</v>
          </cell>
          <cell r="G1076" t="str">
            <v>30432</v>
          </cell>
          <cell r="H1076" t="str">
            <v>6114</v>
          </cell>
          <cell r="I1076" t="str">
            <v>E353390</v>
          </cell>
        </row>
        <row r="1077">
          <cell r="A1077" t="str">
            <v>BRITISH TELECOMMUNICATIONS PLC</v>
          </cell>
          <cell r="B1077" t="str">
            <v>WM34949824Q009</v>
          </cell>
          <cell r="C1077">
            <v>0</v>
          </cell>
          <cell r="D1077" t="str">
            <v>PRD-9-03</v>
          </cell>
          <cell r="E1077" t="str">
            <v>O164357</v>
          </cell>
          <cell r="F1077" t="str">
            <v>PAYMENT OF BT INTERNET ACCOUNTS</v>
          </cell>
          <cell r="G1077" t="str">
            <v>30432</v>
          </cell>
          <cell r="H1077" t="str">
            <v>6114</v>
          </cell>
          <cell r="I1077" t="str">
            <v>E353389</v>
          </cell>
        </row>
        <row r="1078">
          <cell r="A1078" t="str">
            <v>BRITISH TELECOMMUNICATIONS PLC</v>
          </cell>
          <cell r="B1078" t="str">
            <v>WM34949824Q009</v>
          </cell>
          <cell r="C1078">
            <v>0</v>
          </cell>
          <cell r="D1078" t="str">
            <v>PRD-9-03</v>
          </cell>
          <cell r="E1078" t="str">
            <v>O164357</v>
          </cell>
          <cell r="F1078" t="str">
            <v>PAYMENT OF BT INTERNET ACCOUNTS</v>
          </cell>
          <cell r="G1078" t="str">
            <v>30432</v>
          </cell>
          <cell r="H1078" t="str">
            <v>6114</v>
          </cell>
          <cell r="I1078" t="str">
            <v>E353389</v>
          </cell>
        </row>
        <row r="1079">
          <cell r="A1079" t="str">
            <v>BRITISH TELECOMMUNICATIONS PLC</v>
          </cell>
          <cell r="B1079" t="str">
            <v>WM34949824Q009</v>
          </cell>
          <cell r="C1079">
            <v>47.97</v>
          </cell>
          <cell r="D1079" t="str">
            <v>PRD-9-03</v>
          </cell>
          <cell r="E1079" t="str">
            <v>O164357</v>
          </cell>
          <cell r="F1079" t="str">
            <v>PAYMENT OF BT INTERNET ACCOUNTS</v>
          </cell>
          <cell r="G1079" t="str">
            <v>30432</v>
          </cell>
          <cell r="H1079" t="str">
            <v>6114</v>
          </cell>
          <cell r="I1079" t="str">
            <v>E353389</v>
          </cell>
        </row>
        <row r="1080">
          <cell r="A1080" t="str">
            <v>BRITISH TELECOMMUNICATIONS PLC</v>
          </cell>
          <cell r="B1080" t="str">
            <v>WM34871241Q010</v>
          </cell>
          <cell r="C1080">
            <v>0</v>
          </cell>
          <cell r="D1080" t="str">
            <v>PRD-9-03</v>
          </cell>
          <cell r="E1080" t="str">
            <v>O164357</v>
          </cell>
          <cell r="F1080" t="str">
            <v>PAYMENT OF BT INTERNET ACCOUNTS</v>
          </cell>
          <cell r="G1080" t="str">
            <v>30432</v>
          </cell>
          <cell r="H1080" t="str">
            <v>6114</v>
          </cell>
          <cell r="I1080" t="str">
            <v>E353388</v>
          </cell>
        </row>
        <row r="1081">
          <cell r="A1081" t="str">
            <v>BRITISH TELECOMMUNICATIONS PLC</v>
          </cell>
          <cell r="B1081" t="str">
            <v>WM34871241Q010</v>
          </cell>
          <cell r="C1081">
            <v>0</v>
          </cell>
          <cell r="D1081" t="str">
            <v>PRD-9-03</v>
          </cell>
          <cell r="E1081" t="str">
            <v>O164357</v>
          </cell>
          <cell r="F1081" t="str">
            <v>PAYMENT OF BT INTERNET ACCOUNTS</v>
          </cell>
          <cell r="G1081" t="str">
            <v>30432</v>
          </cell>
          <cell r="H1081" t="str">
            <v>6114</v>
          </cell>
          <cell r="I1081" t="str">
            <v>E353388</v>
          </cell>
        </row>
        <row r="1082">
          <cell r="A1082" t="str">
            <v>BRITISH TELECOMMUNICATIONS PLC</v>
          </cell>
          <cell r="B1082" t="str">
            <v>WM34871241Q010</v>
          </cell>
          <cell r="C1082">
            <v>47.97</v>
          </cell>
          <cell r="D1082" t="str">
            <v>PRD-9-03</v>
          </cell>
          <cell r="E1082" t="str">
            <v>O164357</v>
          </cell>
          <cell r="F1082" t="str">
            <v>PAYMENT OF BT INTERNET ACCOUNTS</v>
          </cell>
          <cell r="G1082" t="str">
            <v>30432</v>
          </cell>
          <cell r="H1082" t="str">
            <v>6114</v>
          </cell>
          <cell r="I1082" t="str">
            <v>E353388</v>
          </cell>
        </row>
        <row r="1083">
          <cell r="A1083" t="str">
            <v>BRITISH TELECOMMUNICATIONS PLC</v>
          </cell>
          <cell r="B1083" t="str">
            <v>WM34965129Q008</v>
          </cell>
          <cell r="C1083">
            <v>0</v>
          </cell>
          <cell r="D1083" t="str">
            <v>PRD-9-03</v>
          </cell>
          <cell r="E1083" t="str">
            <v>O164357</v>
          </cell>
          <cell r="F1083" t="str">
            <v>PAYMENT OF BT INTERNET ACCOUNTS</v>
          </cell>
          <cell r="G1083" t="str">
            <v>30432</v>
          </cell>
          <cell r="H1083" t="str">
            <v>6114</v>
          </cell>
          <cell r="I1083" t="str">
            <v>E353387</v>
          </cell>
        </row>
        <row r="1084">
          <cell r="A1084" t="str">
            <v>BRITISH TELECOMMUNICATIONS PLC</v>
          </cell>
          <cell r="B1084" t="str">
            <v>WM34965129Q008</v>
          </cell>
          <cell r="C1084">
            <v>0</v>
          </cell>
          <cell r="D1084" t="str">
            <v>PRD-9-03</v>
          </cell>
          <cell r="E1084" t="str">
            <v>O164357</v>
          </cell>
          <cell r="F1084" t="str">
            <v>PAYMENT OF BT INTERNET ACCOUNTS</v>
          </cell>
          <cell r="G1084" t="str">
            <v>30432</v>
          </cell>
          <cell r="H1084" t="str">
            <v>6114</v>
          </cell>
          <cell r="I1084" t="str">
            <v>E353387</v>
          </cell>
        </row>
        <row r="1085">
          <cell r="A1085" t="str">
            <v>BRITISH TELECOMMUNICATIONS PLC</v>
          </cell>
          <cell r="B1085" t="str">
            <v>WM34965129Q008</v>
          </cell>
          <cell r="C1085">
            <v>47.97</v>
          </cell>
          <cell r="D1085" t="str">
            <v>PRD-9-03</v>
          </cell>
          <cell r="E1085" t="str">
            <v>O164357</v>
          </cell>
          <cell r="F1085" t="str">
            <v>PAYMENT OF BT INTERNET ACCOUNTS</v>
          </cell>
          <cell r="G1085" t="str">
            <v>30432</v>
          </cell>
          <cell r="H1085" t="str">
            <v>6114</v>
          </cell>
          <cell r="I1085" t="str">
            <v>E353387</v>
          </cell>
        </row>
        <row r="1086">
          <cell r="A1086" t="str">
            <v>BRITISH TELECOMMUNICATIONS PLC</v>
          </cell>
          <cell r="B1086" t="str">
            <v>WM34965126Q008</v>
          </cell>
          <cell r="C1086">
            <v>0</v>
          </cell>
          <cell r="D1086" t="str">
            <v>PRD-9-03</v>
          </cell>
          <cell r="E1086" t="str">
            <v>O164357</v>
          </cell>
          <cell r="F1086" t="str">
            <v>PAYMENT OF BT INTERNET ACCOUNTS</v>
          </cell>
          <cell r="G1086" t="str">
            <v>30432</v>
          </cell>
          <cell r="H1086" t="str">
            <v>6114</v>
          </cell>
          <cell r="I1086" t="str">
            <v>E353386</v>
          </cell>
        </row>
        <row r="1087">
          <cell r="A1087" t="str">
            <v>BRITISH TELECOMMUNICATIONS PLC</v>
          </cell>
          <cell r="B1087" t="str">
            <v>WM34965126Q008</v>
          </cell>
          <cell r="C1087">
            <v>0</v>
          </cell>
          <cell r="D1087" t="str">
            <v>PRD-9-03</v>
          </cell>
          <cell r="E1087" t="str">
            <v>O164357</v>
          </cell>
          <cell r="F1087" t="str">
            <v>PAYMENT OF BT INTERNET ACCOUNTS</v>
          </cell>
          <cell r="G1087" t="str">
            <v>30432</v>
          </cell>
          <cell r="H1087" t="str">
            <v>6114</v>
          </cell>
          <cell r="I1087" t="str">
            <v>E353386</v>
          </cell>
        </row>
        <row r="1088">
          <cell r="A1088" t="str">
            <v>BRITISH TELECOMMUNICATIONS PLC</v>
          </cell>
          <cell r="B1088" t="str">
            <v>WM34965126Q008</v>
          </cell>
          <cell r="C1088">
            <v>47.97</v>
          </cell>
          <cell r="D1088" t="str">
            <v>PRD-9-03</v>
          </cell>
          <cell r="E1088" t="str">
            <v>O164357</v>
          </cell>
          <cell r="F1088" t="str">
            <v>PAYMENT OF BT INTERNET ACCOUNTS</v>
          </cell>
          <cell r="G1088" t="str">
            <v>30432</v>
          </cell>
          <cell r="H1088" t="str">
            <v>6114</v>
          </cell>
          <cell r="I1088" t="str">
            <v>E353386</v>
          </cell>
        </row>
        <row r="1089">
          <cell r="A1089" t="str">
            <v>BRITISH TELECOMMUNICATIONS PLC</v>
          </cell>
          <cell r="B1089" t="str">
            <v>WM34991455Q007</v>
          </cell>
          <cell r="C1089">
            <v>0</v>
          </cell>
          <cell r="D1089" t="str">
            <v>PRD-9-03</v>
          </cell>
          <cell r="E1089" t="str">
            <v>O164357</v>
          </cell>
          <cell r="F1089" t="str">
            <v>PAYMENT OF BT INTERNET ACCOUNTS</v>
          </cell>
          <cell r="G1089" t="str">
            <v>30432</v>
          </cell>
          <cell r="H1089" t="str">
            <v>6114</v>
          </cell>
          <cell r="I1089" t="str">
            <v>E353385</v>
          </cell>
        </row>
        <row r="1090">
          <cell r="A1090" t="str">
            <v>BRITISH TELECOMMUNICATIONS PLC</v>
          </cell>
          <cell r="B1090" t="str">
            <v>WM34991455Q007</v>
          </cell>
          <cell r="C1090">
            <v>0</v>
          </cell>
          <cell r="D1090" t="str">
            <v>PRD-9-03</v>
          </cell>
          <cell r="E1090" t="str">
            <v>O164357</v>
          </cell>
          <cell r="F1090" t="str">
            <v>PAYMENT OF BT INTERNET ACCOUNTS</v>
          </cell>
          <cell r="G1090" t="str">
            <v>30432</v>
          </cell>
          <cell r="H1090" t="str">
            <v>6114</v>
          </cell>
          <cell r="I1090" t="str">
            <v>E353385</v>
          </cell>
        </row>
        <row r="1091">
          <cell r="A1091" t="str">
            <v>BRITISH TELECOMMUNICATIONS PLC</v>
          </cell>
          <cell r="B1091" t="str">
            <v>WM34991455Q007</v>
          </cell>
          <cell r="C1091">
            <v>47.97</v>
          </cell>
          <cell r="D1091" t="str">
            <v>PRD-9-03</v>
          </cell>
          <cell r="E1091" t="str">
            <v>O164357</v>
          </cell>
          <cell r="F1091" t="str">
            <v>PAYMENT OF BT INTERNET ACCOUNTS</v>
          </cell>
          <cell r="G1091" t="str">
            <v>30432</v>
          </cell>
          <cell r="H1091" t="str">
            <v>6114</v>
          </cell>
          <cell r="I1091" t="str">
            <v>E353385</v>
          </cell>
        </row>
        <row r="1092">
          <cell r="A1092" t="str">
            <v>BRITISH TELECOMMUNICATIONS PLC</v>
          </cell>
          <cell r="B1092" t="str">
            <v>WM34995022Q007</v>
          </cell>
          <cell r="C1092">
            <v>0</v>
          </cell>
          <cell r="D1092" t="str">
            <v>PRD-9-03</v>
          </cell>
          <cell r="E1092" t="str">
            <v>O164357</v>
          </cell>
          <cell r="F1092" t="str">
            <v>PAYMENT OF BT INTERNET ACCOUNTS</v>
          </cell>
          <cell r="G1092" t="str">
            <v>30432</v>
          </cell>
          <cell r="H1092" t="str">
            <v>6114</v>
          </cell>
          <cell r="I1092" t="str">
            <v>E353384</v>
          </cell>
        </row>
        <row r="1093">
          <cell r="A1093" t="str">
            <v>BRITISH TELECOMMUNICATIONS PLC</v>
          </cell>
          <cell r="B1093" t="str">
            <v>WM34995022Q007</v>
          </cell>
          <cell r="C1093">
            <v>0</v>
          </cell>
          <cell r="D1093" t="str">
            <v>PRD-9-03</v>
          </cell>
          <cell r="E1093" t="str">
            <v>O164357</v>
          </cell>
          <cell r="F1093" t="str">
            <v>PAYMENT OF BT INTERNET ACCOUNTS</v>
          </cell>
          <cell r="G1093" t="str">
            <v>30432</v>
          </cell>
          <cell r="H1093" t="str">
            <v>6114</v>
          </cell>
          <cell r="I1093" t="str">
            <v>E353384</v>
          </cell>
        </row>
        <row r="1094">
          <cell r="A1094" t="str">
            <v>BRITISH TELECOMMUNICATIONS PLC</v>
          </cell>
          <cell r="B1094" t="str">
            <v>WM34995022Q007</v>
          </cell>
          <cell r="C1094">
            <v>47.97</v>
          </cell>
          <cell r="D1094" t="str">
            <v>PRD-9-03</v>
          </cell>
          <cell r="E1094" t="str">
            <v>O164357</v>
          </cell>
          <cell r="F1094" t="str">
            <v>PAYMENT OF BT INTERNET ACCOUNTS</v>
          </cell>
          <cell r="G1094" t="str">
            <v>30432</v>
          </cell>
          <cell r="H1094" t="str">
            <v>6114</v>
          </cell>
          <cell r="I1094" t="str">
            <v>E353384</v>
          </cell>
        </row>
        <row r="1095">
          <cell r="A1095" t="str">
            <v>BRITISH TELECOMMUNICATIONS PLC</v>
          </cell>
          <cell r="B1095" t="str">
            <v>WM35003461Q008</v>
          </cell>
          <cell r="C1095">
            <v>0</v>
          </cell>
          <cell r="D1095" t="str">
            <v>PRD-9-03</v>
          </cell>
          <cell r="E1095" t="str">
            <v>O164357</v>
          </cell>
          <cell r="F1095" t="str">
            <v>PAYMENT OF BT INTERNET ACCOUNTS</v>
          </cell>
          <cell r="G1095" t="str">
            <v>30432</v>
          </cell>
          <cell r="H1095" t="str">
            <v>6114</v>
          </cell>
          <cell r="I1095" t="str">
            <v>E353383</v>
          </cell>
        </row>
        <row r="1096">
          <cell r="A1096" t="str">
            <v>BRITISH TELECOMMUNICATIONS PLC</v>
          </cell>
          <cell r="B1096" t="str">
            <v>WM35003461Q008</v>
          </cell>
          <cell r="C1096">
            <v>0</v>
          </cell>
          <cell r="D1096" t="str">
            <v>PRD-9-03</v>
          </cell>
          <cell r="E1096" t="str">
            <v>O164357</v>
          </cell>
          <cell r="F1096" t="str">
            <v>PAYMENT OF BT INTERNET ACCOUNTS</v>
          </cell>
          <cell r="G1096" t="str">
            <v>30432</v>
          </cell>
          <cell r="H1096" t="str">
            <v>6114</v>
          </cell>
          <cell r="I1096" t="str">
            <v>E353383</v>
          </cell>
        </row>
        <row r="1097">
          <cell r="A1097" t="str">
            <v>BRITISH TELECOMMUNICATIONS PLC</v>
          </cell>
          <cell r="B1097" t="str">
            <v>WM35003461Q008</v>
          </cell>
          <cell r="C1097">
            <v>47.97</v>
          </cell>
          <cell r="D1097" t="str">
            <v>PRD-9-03</v>
          </cell>
          <cell r="E1097" t="str">
            <v>O164357</v>
          </cell>
          <cell r="F1097" t="str">
            <v>PAYMENT OF BT INTERNET ACCOUNTS</v>
          </cell>
          <cell r="G1097" t="str">
            <v>30432</v>
          </cell>
          <cell r="H1097" t="str">
            <v>6114</v>
          </cell>
          <cell r="I1097" t="str">
            <v>E353383</v>
          </cell>
        </row>
        <row r="1098">
          <cell r="A1098" t="str">
            <v>BRITISH TELECOMMUNICATIONS PLC</v>
          </cell>
          <cell r="B1098" t="str">
            <v>WM34978569Q008</v>
          </cell>
          <cell r="C1098">
            <v>0</v>
          </cell>
          <cell r="D1098" t="str">
            <v>PRD-9-03</v>
          </cell>
          <cell r="E1098" t="str">
            <v>O164357</v>
          </cell>
          <cell r="F1098" t="str">
            <v>PAYMENT OF BT INTERNET ACCOUNTS</v>
          </cell>
          <cell r="G1098" t="str">
            <v>30432</v>
          </cell>
          <cell r="H1098" t="str">
            <v>6114</v>
          </cell>
          <cell r="I1098" t="str">
            <v>E353382</v>
          </cell>
        </row>
        <row r="1099">
          <cell r="A1099" t="str">
            <v>BRITISH TELECOMMUNICATIONS PLC</v>
          </cell>
          <cell r="B1099" t="str">
            <v>WM34978569Q008</v>
          </cell>
          <cell r="C1099">
            <v>0</v>
          </cell>
          <cell r="D1099" t="str">
            <v>PRD-9-03</v>
          </cell>
          <cell r="E1099" t="str">
            <v>O164357</v>
          </cell>
          <cell r="F1099" t="str">
            <v>PAYMENT OF BT INTERNET ACCOUNTS</v>
          </cell>
          <cell r="G1099" t="str">
            <v>30432</v>
          </cell>
          <cell r="H1099" t="str">
            <v>6114</v>
          </cell>
          <cell r="I1099" t="str">
            <v>E353382</v>
          </cell>
        </row>
        <row r="1100">
          <cell r="A1100" t="str">
            <v>BRITISH TELECOMMUNICATIONS PLC</v>
          </cell>
          <cell r="B1100" t="str">
            <v>WM34978569Q008</v>
          </cell>
          <cell r="C1100">
            <v>47.97</v>
          </cell>
          <cell r="D1100" t="str">
            <v>PRD-9-03</v>
          </cell>
          <cell r="E1100" t="str">
            <v>O164357</v>
          </cell>
          <cell r="F1100" t="str">
            <v>PAYMENT OF BT INTERNET ACCOUNTS</v>
          </cell>
          <cell r="G1100" t="str">
            <v>30432</v>
          </cell>
          <cell r="H1100" t="str">
            <v>6114</v>
          </cell>
          <cell r="I1100" t="str">
            <v>E353382</v>
          </cell>
        </row>
        <row r="1101">
          <cell r="A1101" t="str">
            <v>BRITISH TELECOMMUNICATIONS PLC</v>
          </cell>
          <cell r="B1101" t="str">
            <v>WM34904166F010</v>
          </cell>
          <cell r="C1101">
            <v>0</v>
          </cell>
          <cell r="D1101" t="str">
            <v>PRD-9-03</v>
          </cell>
          <cell r="E1101" t="str">
            <v>O164357</v>
          </cell>
          <cell r="F1101" t="str">
            <v>PAYMENT OF BT INTERNET ACCOUNTS</v>
          </cell>
          <cell r="G1101" t="str">
            <v>30432</v>
          </cell>
          <cell r="H1101" t="str">
            <v>6114</v>
          </cell>
          <cell r="I1101" t="str">
            <v>E353381</v>
          </cell>
        </row>
        <row r="1102">
          <cell r="A1102" t="str">
            <v>BRITISH TELECOMMUNICATIONS PLC</v>
          </cell>
          <cell r="B1102" t="str">
            <v>WM34904166F010</v>
          </cell>
          <cell r="C1102">
            <v>8.93</v>
          </cell>
          <cell r="D1102" t="str">
            <v>PRD-9-03</v>
          </cell>
          <cell r="E1102" t="str">
            <v>O164357</v>
          </cell>
          <cell r="F1102" t="str">
            <v>PAYMENT OF BT INTERNET ACCOUNTS</v>
          </cell>
          <cell r="G1102" t="str">
            <v>30432</v>
          </cell>
          <cell r="H1102" t="str">
            <v>6114</v>
          </cell>
          <cell r="I1102" t="str">
            <v>E353381</v>
          </cell>
        </row>
        <row r="1103">
          <cell r="A1103" t="str">
            <v>BRITISH TELECOMMUNICATIONS PLC</v>
          </cell>
          <cell r="B1103" t="str">
            <v>WM34904166F010</v>
          </cell>
          <cell r="C1103">
            <v>0</v>
          </cell>
          <cell r="D1103" t="str">
            <v>PRD-9-03</v>
          </cell>
          <cell r="E1103" t="str">
            <v>O164357</v>
          </cell>
          <cell r="F1103" t="str">
            <v>PAYMENT OF BT INTERNET ACCOUNTS</v>
          </cell>
          <cell r="G1103" t="str">
            <v>30432</v>
          </cell>
          <cell r="H1103" t="str">
            <v>6114</v>
          </cell>
          <cell r="I1103" t="str">
            <v>E353381</v>
          </cell>
        </row>
        <row r="1104">
          <cell r="A1104" t="str">
            <v>BRITISH TELECOMMUNICATIONS PLC</v>
          </cell>
          <cell r="B1104" t="str">
            <v>WM34977466Q008</v>
          </cell>
          <cell r="C1104">
            <v>0</v>
          </cell>
          <cell r="D1104" t="str">
            <v>PRD-9-03</v>
          </cell>
          <cell r="E1104" t="str">
            <v>O164357</v>
          </cell>
          <cell r="F1104" t="str">
            <v>PAYMENT OF BT INTERNET ACCOUNTS</v>
          </cell>
          <cell r="G1104" t="str">
            <v>30432</v>
          </cell>
          <cell r="H1104" t="str">
            <v>6114</v>
          </cell>
          <cell r="I1104" t="str">
            <v>E353380</v>
          </cell>
        </row>
        <row r="1105">
          <cell r="A1105" t="str">
            <v>BRITISH TELECOMMUNICATIONS PLC</v>
          </cell>
          <cell r="B1105" t="str">
            <v>WM34977466Q008</v>
          </cell>
          <cell r="C1105">
            <v>0</v>
          </cell>
          <cell r="D1105" t="str">
            <v>PRD-9-03</v>
          </cell>
          <cell r="E1105" t="str">
            <v>O164357</v>
          </cell>
          <cell r="F1105" t="str">
            <v>PAYMENT OF BT INTERNET ACCOUNTS</v>
          </cell>
          <cell r="G1105" t="str">
            <v>30432</v>
          </cell>
          <cell r="H1105" t="str">
            <v>6114</v>
          </cell>
          <cell r="I1105" t="str">
            <v>E353380</v>
          </cell>
        </row>
        <row r="1106">
          <cell r="A1106" t="str">
            <v>BRITISH TELECOMMUNICATIONS PLC</v>
          </cell>
          <cell r="B1106" t="str">
            <v>WM34977466Q008</v>
          </cell>
          <cell r="C1106">
            <v>0</v>
          </cell>
          <cell r="D1106" t="str">
            <v>PRD-9-03</v>
          </cell>
          <cell r="E1106" t="str">
            <v>O164357</v>
          </cell>
          <cell r="F1106" t="str">
            <v>PAYMENT OF BT INTERNET ACCOUNTS</v>
          </cell>
          <cell r="G1106" t="str">
            <v>30432</v>
          </cell>
          <cell r="H1106" t="str">
            <v>6114</v>
          </cell>
          <cell r="I1106" t="str">
            <v>E353380</v>
          </cell>
        </row>
        <row r="1107">
          <cell r="A1107" t="str">
            <v>BRITISH TELECOMMUNICATIONS PLC</v>
          </cell>
          <cell r="B1107" t="str">
            <v>WM34977466Q008</v>
          </cell>
          <cell r="C1107">
            <v>47.97</v>
          </cell>
          <cell r="D1107" t="str">
            <v>PRD-9-03</v>
          </cell>
          <cell r="E1107" t="str">
            <v>O164357</v>
          </cell>
          <cell r="F1107" t="str">
            <v>PAYMENT OF BT INTERNET ACCOUNTS</v>
          </cell>
          <cell r="G1107" t="str">
            <v>30432</v>
          </cell>
          <cell r="H1107" t="str">
            <v>6114</v>
          </cell>
          <cell r="I1107" t="str">
            <v>E353380</v>
          </cell>
        </row>
        <row r="1108">
          <cell r="A1108" t="str">
            <v>BRITISH TELECOMMUNICATIONS PLC</v>
          </cell>
          <cell r="B1108" t="str">
            <v>WM34977494Q008</v>
          </cell>
          <cell r="C1108">
            <v>0</v>
          </cell>
          <cell r="D1108" t="str">
            <v>PRD-9-03</v>
          </cell>
          <cell r="E1108" t="str">
            <v>O164357</v>
          </cell>
          <cell r="F1108" t="str">
            <v>PAYMENT OF BT INTERNET ACCOUNTS</v>
          </cell>
          <cell r="G1108" t="str">
            <v>30432</v>
          </cell>
          <cell r="H1108" t="str">
            <v>6114</v>
          </cell>
          <cell r="I1108" t="str">
            <v>E353379</v>
          </cell>
        </row>
        <row r="1109">
          <cell r="A1109" t="str">
            <v>BRITISH TELECOMMUNICATIONS PLC</v>
          </cell>
          <cell r="B1109" t="str">
            <v>WM34977494Q008</v>
          </cell>
          <cell r="C1109">
            <v>0</v>
          </cell>
          <cell r="D1109" t="str">
            <v>PRD-9-03</v>
          </cell>
          <cell r="E1109" t="str">
            <v>O164357</v>
          </cell>
          <cell r="F1109" t="str">
            <v>PAYMENT OF BT INTERNET ACCOUNTS</v>
          </cell>
          <cell r="G1109" t="str">
            <v>30432</v>
          </cell>
          <cell r="H1109" t="str">
            <v>6114</v>
          </cell>
          <cell r="I1109" t="str">
            <v>E353379</v>
          </cell>
        </row>
        <row r="1110">
          <cell r="A1110" t="str">
            <v>BRITISH TELECOMMUNICATIONS PLC</v>
          </cell>
          <cell r="B1110" t="str">
            <v>WM34977494Q008</v>
          </cell>
          <cell r="C1110">
            <v>0</v>
          </cell>
          <cell r="D1110" t="str">
            <v>PRD-9-03</v>
          </cell>
          <cell r="E1110" t="str">
            <v>O164357</v>
          </cell>
          <cell r="F1110" t="str">
            <v>PAYMENT OF BT INTERNET ACCOUNTS</v>
          </cell>
          <cell r="G1110" t="str">
            <v>30432</v>
          </cell>
          <cell r="H1110" t="str">
            <v>6114</v>
          </cell>
          <cell r="I1110" t="str">
            <v>E353379</v>
          </cell>
        </row>
        <row r="1111">
          <cell r="A1111" t="str">
            <v>BRITISH TELECOMMUNICATIONS PLC</v>
          </cell>
          <cell r="B1111" t="str">
            <v>WM34977494Q008</v>
          </cell>
          <cell r="C1111">
            <v>47.97</v>
          </cell>
          <cell r="D1111" t="str">
            <v>PRD-9-03</v>
          </cell>
          <cell r="E1111" t="str">
            <v>O164357</v>
          </cell>
          <cell r="F1111" t="str">
            <v>PAYMENT OF BT INTERNET ACCOUNTS</v>
          </cell>
          <cell r="G1111" t="str">
            <v>30432</v>
          </cell>
          <cell r="H1111" t="str">
            <v>6114</v>
          </cell>
          <cell r="I1111" t="str">
            <v>E353379</v>
          </cell>
        </row>
        <row r="1112">
          <cell r="A1112" t="str">
            <v>BRITISH TELECOMMUNICATIONS PLC</v>
          </cell>
          <cell r="B1112" t="str">
            <v>WM34989437Q007</v>
          </cell>
          <cell r="C1112">
            <v>0</v>
          </cell>
          <cell r="D1112" t="str">
            <v>PRD-9-03</v>
          </cell>
          <cell r="E1112" t="str">
            <v>O164357</v>
          </cell>
          <cell r="F1112" t="str">
            <v>PAYMENT OF BT INTERNET ACCOUNTS</v>
          </cell>
          <cell r="G1112" t="str">
            <v>30432</v>
          </cell>
          <cell r="H1112" t="str">
            <v>6114</v>
          </cell>
          <cell r="I1112" t="str">
            <v>E353378</v>
          </cell>
        </row>
        <row r="1113">
          <cell r="A1113" t="str">
            <v>BRITISH TELECOMMUNICATIONS PLC</v>
          </cell>
          <cell r="B1113" t="str">
            <v>WM34989437Q007</v>
          </cell>
          <cell r="C1113">
            <v>0</v>
          </cell>
          <cell r="D1113" t="str">
            <v>PRD-9-03</v>
          </cell>
          <cell r="E1113" t="str">
            <v>O164357</v>
          </cell>
          <cell r="F1113" t="str">
            <v>PAYMENT OF BT INTERNET ACCOUNTS</v>
          </cell>
          <cell r="G1113" t="str">
            <v>30432</v>
          </cell>
          <cell r="H1113" t="str">
            <v>6114</v>
          </cell>
          <cell r="I1113" t="str">
            <v>E353378</v>
          </cell>
        </row>
        <row r="1114">
          <cell r="A1114" t="str">
            <v>BRITISH TELECOMMUNICATIONS PLC</v>
          </cell>
          <cell r="B1114" t="str">
            <v>WM34989437Q007</v>
          </cell>
          <cell r="C1114">
            <v>0</v>
          </cell>
          <cell r="D1114" t="str">
            <v>PRD-9-03</v>
          </cell>
          <cell r="E1114" t="str">
            <v>O164357</v>
          </cell>
          <cell r="F1114" t="str">
            <v>PAYMENT OF BT INTERNET ACCOUNTS</v>
          </cell>
          <cell r="G1114" t="str">
            <v>30432</v>
          </cell>
          <cell r="H1114" t="str">
            <v>6114</v>
          </cell>
          <cell r="I1114" t="str">
            <v>E353378</v>
          </cell>
        </row>
        <row r="1115">
          <cell r="A1115" t="str">
            <v>BRITISH TELECOMMUNICATIONS PLC</v>
          </cell>
          <cell r="B1115" t="str">
            <v>WM34989437Q007</v>
          </cell>
          <cell r="C1115">
            <v>47.97</v>
          </cell>
          <cell r="D1115" t="str">
            <v>PRD-9-03</v>
          </cell>
          <cell r="E1115" t="str">
            <v>O164357</v>
          </cell>
          <cell r="F1115" t="str">
            <v>PAYMENT OF BT INTERNET ACCOUNTS</v>
          </cell>
          <cell r="G1115" t="str">
            <v>30432</v>
          </cell>
          <cell r="H1115" t="str">
            <v>6114</v>
          </cell>
          <cell r="I1115" t="str">
            <v>E353378</v>
          </cell>
        </row>
        <row r="1116">
          <cell r="A1116" t="str">
            <v>BRITISH TELECOMMUNICATIONS PLC</v>
          </cell>
          <cell r="B1116" t="str">
            <v>WM34968275Q008</v>
          </cell>
          <cell r="C1116">
            <v>0</v>
          </cell>
          <cell r="D1116" t="str">
            <v>PRD-9-03</v>
          </cell>
          <cell r="E1116" t="str">
            <v>O164357</v>
          </cell>
          <cell r="F1116" t="str">
            <v>PAYMENT OF BT INTERNET ACCOUNTS</v>
          </cell>
          <cell r="G1116" t="str">
            <v>30432</v>
          </cell>
          <cell r="H1116" t="str">
            <v>6114</v>
          </cell>
          <cell r="I1116" t="str">
            <v>E353377</v>
          </cell>
        </row>
        <row r="1117">
          <cell r="A1117" t="str">
            <v>BRITISH TELECOMMUNICATIONS PLC</v>
          </cell>
          <cell r="B1117" t="str">
            <v>WM34968275Q008</v>
          </cell>
          <cell r="C1117">
            <v>0</v>
          </cell>
          <cell r="D1117" t="str">
            <v>PRD-9-03</v>
          </cell>
          <cell r="E1117" t="str">
            <v>O164357</v>
          </cell>
          <cell r="F1117" t="str">
            <v>PAYMENT OF BT INTERNET ACCOUNTS</v>
          </cell>
          <cell r="G1117" t="str">
            <v>30432</v>
          </cell>
          <cell r="H1117" t="str">
            <v>6114</v>
          </cell>
          <cell r="I1117" t="str">
            <v>E353377</v>
          </cell>
        </row>
        <row r="1118">
          <cell r="A1118" t="str">
            <v>BRITISH TELECOMMUNICATIONS PLC</v>
          </cell>
          <cell r="B1118" t="str">
            <v>WM34968275Q008</v>
          </cell>
          <cell r="C1118">
            <v>0</v>
          </cell>
          <cell r="D1118" t="str">
            <v>PRD-9-03</v>
          </cell>
          <cell r="E1118" t="str">
            <v>O164357</v>
          </cell>
          <cell r="F1118" t="str">
            <v>PAYMENT OF BT INTERNET ACCOUNTS</v>
          </cell>
          <cell r="G1118" t="str">
            <v>30432</v>
          </cell>
          <cell r="H1118" t="str">
            <v>6114</v>
          </cell>
          <cell r="I1118" t="str">
            <v>E353377</v>
          </cell>
        </row>
        <row r="1119">
          <cell r="A1119" t="str">
            <v>BRITISH TELECOMMUNICATIONS PLC</v>
          </cell>
          <cell r="B1119" t="str">
            <v>WM34968275Q008</v>
          </cell>
          <cell r="C1119">
            <v>47.97</v>
          </cell>
          <cell r="D1119" t="str">
            <v>PRD-9-03</v>
          </cell>
          <cell r="E1119" t="str">
            <v>O164357</v>
          </cell>
          <cell r="F1119" t="str">
            <v>PAYMENT OF BT INTERNET ACCOUNTS</v>
          </cell>
          <cell r="G1119" t="str">
            <v>30432</v>
          </cell>
          <cell r="H1119" t="str">
            <v>6114</v>
          </cell>
          <cell r="I1119" t="str">
            <v>E353377</v>
          </cell>
        </row>
        <row r="1120">
          <cell r="A1120" t="str">
            <v>BRITISH TELECOMMUNICATIONS PLC</v>
          </cell>
          <cell r="B1120" t="str">
            <v>WM35247041Q004</v>
          </cell>
          <cell r="C1120">
            <v>0</v>
          </cell>
          <cell r="D1120" t="str">
            <v>PRD-9-03</v>
          </cell>
          <cell r="E1120" t="str">
            <v>O164357</v>
          </cell>
          <cell r="F1120" t="str">
            <v>PAYMENT OF BT INTERNET ACCOUNTS</v>
          </cell>
          <cell r="G1120" t="str">
            <v>30432</v>
          </cell>
          <cell r="H1120" t="str">
            <v>6114</v>
          </cell>
          <cell r="I1120" t="str">
            <v>E353376</v>
          </cell>
        </row>
        <row r="1121">
          <cell r="A1121" t="str">
            <v>BRITISH TELECOMMUNICATIONS PLC</v>
          </cell>
          <cell r="B1121" t="str">
            <v>WM35247041Q004</v>
          </cell>
          <cell r="C1121">
            <v>0</v>
          </cell>
          <cell r="D1121" t="str">
            <v>PRD-9-03</v>
          </cell>
          <cell r="E1121" t="str">
            <v>O164357</v>
          </cell>
          <cell r="F1121" t="str">
            <v>PAYMENT OF BT INTERNET ACCOUNTS</v>
          </cell>
          <cell r="G1121" t="str">
            <v>30432</v>
          </cell>
          <cell r="H1121" t="str">
            <v>6114</v>
          </cell>
          <cell r="I1121" t="str">
            <v>E353376</v>
          </cell>
        </row>
        <row r="1122">
          <cell r="A1122" t="str">
            <v>BRITISH TELECOMMUNICATIONS PLC</v>
          </cell>
          <cell r="B1122" t="str">
            <v>WM35247041Q004</v>
          </cell>
          <cell r="C1122">
            <v>0</v>
          </cell>
          <cell r="D1122" t="str">
            <v>PRD-9-03</v>
          </cell>
          <cell r="E1122" t="str">
            <v>O164357</v>
          </cell>
          <cell r="F1122" t="str">
            <v>PAYMENT OF BT INTERNET ACCOUNTS</v>
          </cell>
          <cell r="G1122" t="str">
            <v>30432</v>
          </cell>
          <cell r="H1122" t="str">
            <v>6114</v>
          </cell>
          <cell r="I1122" t="str">
            <v>E353376</v>
          </cell>
        </row>
        <row r="1123">
          <cell r="A1123" t="str">
            <v>BRITISH TELECOMMUNICATIONS PLC</v>
          </cell>
          <cell r="B1123" t="str">
            <v>WM35247041Q004</v>
          </cell>
          <cell r="C1123">
            <v>47.97</v>
          </cell>
          <cell r="D1123" t="str">
            <v>PRD-9-03</v>
          </cell>
          <cell r="E1123" t="str">
            <v>O164357</v>
          </cell>
          <cell r="F1123" t="str">
            <v>PAYMENT OF BT INTERNET ACCOUNTS</v>
          </cell>
          <cell r="G1123" t="str">
            <v>30432</v>
          </cell>
          <cell r="H1123" t="str">
            <v>6114</v>
          </cell>
          <cell r="I1123" t="str">
            <v>E353376</v>
          </cell>
        </row>
        <row r="1124">
          <cell r="A1124" t="str">
            <v>BRITISH TELECOMMUNICATIONS PLC</v>
          </cell>
          <cell r="B1124" t="str">
            <v>WM35238875Q004</v>
          </cell>
          <cell r="C1124">
            <v>0</v>
          </cell>
          <cell r="D1124" t="str">
            <v>PRD-9-03</v>
          </cell>
          <cell r="E1124" t="str">
            <v>O164357</v>
          </cell>
          <cell r="F1124" t="str">
            <v>PAYMENT OF BT INTERNET ACCOUNTS</v>
          </cell>
          <cell r="G1124" t="str">
            <v>30432</v>
          </cell>
          <cell r="H1124" t="str">
            <v>6114</v>
          </cell>
          <cell r="I1124" t="str">
            <v>E353375</v>
          </cell>
        </row>
        <row r="1125">
          <cell r="A1125" t="str">
            <v>BRITISH TELECOMMUNICATIONS PLC</v>
          </cell>
          <cell r="B1125" t="str">
            <v>WM35238875Q004</v>
          </cell>
          <cell r="C1125">
            <v>0</v>
          </cell>
          <cell r="D1125" t="str">
            <v>PRD-9-03</v>
          </cell>
          <cell r="E1125" t="str">
            <v>O164357</v>
          </cell>
          <cell r="F1125" t="str">
            <v>PAYMENT OF BT INTERNET ACCOUNTS</v>
          </cell>
          <cell r="G1125" t="str">
            <v>30432</v>
          </cell>
          <cell r="H1125" t="str">
            <v>6114</v>
          </cell>
          <cell r="I1125" t="str">
            <v>E353375</v>
          </cell>
        </row>
        <row r="1126">
          <cell r="A1126" t="str">
            <v>BRITISH TELECOMMUNICATIONS PLC</v>
          </cell>
          <cell r="B1126" t="str">
            <v>WM35238875Q004</v>
          </cell>
          <cell r="C1126">
            <v>0</v>
          </cell>
          <cell r="D1126" t="str">
            <v>PRD-9-03</v>
          </cell>
          <cell r="E1126" t="str">
            <v>O164357</v>
          </cell>
          <cell r="F1126" t="str">
            <v>PAYMENT OF BT INTERNET ACCOUNTS</v>
          </cell>
          <cell r="G1126" t="str">
            <v>30432</v>
          </cell>
          <cell r="H1126" t="str">
            <v>6114</v>
          </cell>
          <cell r="I1126" t="str">
            <v>E353375</v>
          </cell>
        </row>
        <row r="1127">
          <cell r="A1127" t="str">
            <v>BRITISH TELECOMMUNICATIONS PLC</v>
          </cell>
          <cell r="B1127" t="str">
            <v>WM35238875Q004</v>
          </cell>
          <cell r="C1127">
            <v>47.97</v>
          </cell>
          <cell r="D1127" t="str">
            <v>PRD-9-03</v>
          </cell>
          <cell r="E1127" t="str">
            <v>O164357</v>
          </cell>
          <cell r="F1127" t="str">
            <v>PAYMENT OF BT INTERNET ACCOUNTS</v>
          </cell>
          <cell r="G1127" t="str">
            <v>30432</v>
          </cell>
          <cell r="H1127" t="str">
            <v>6114</v>
          </cell>
          <cell r="I1127" t="str">
            <v>E353375</v>
          </cell>
        </row>
        <row r="1128">
          <cell r="A1128" t="str">
            <v>BRITISH TELECOMMUNICATIONS PLC</v>
          </cell>
          <cell r="B1128" t="str">
            <v>WM35457128Q001</v>
          </cell>
          <cell r="C1128">
            <v>53.23</v>
          </cell>
          <cell r="D1128" t="str">
            <v>PRD-9-03</v>
          </cell>
          <cell r="E1128" t="str">
            <v>O163448</v>
          </cell>
          <cell r="F1128" t="str">
            <v>PAYMENT OF BT INTERNET ACCOUNTS</v>
          </cell>
          <cell r="G1128" t="str">
            <v>30432</v>
          </cell>
          <cell r="H1128" t="str">
            <v>6114</v>
          </cell>
          <cell r="I1128" t="str">
            <v>E351994</v>
          </cell>
        </row>
        <row r="1129">
          <cell r="A1129" t="str">
            <v>BRITISH TELECOMMUNICATIONS PLC</v>
          </cell>
          <cell r="B1129" t="str">
            <v>WM35456941Q001</v>
          </cell>
          <cell r="C1129">
            <v>53.23</v>
          </cell>
          <cell r="D1129" t="str">
            <v>PRD-9-03</v>
          </cell>
          <cell r="E1129" t="str">
            <v>O163448</v>
          </cell>
          <cell r="F1129" t="str">
            <v>PAYMENT OF BT INTERNET ACCOUNTS</v>
          </cell>
          <cell r="G1129" t="str">
            <v>30432</v>
          </cell>
          <cell r="H1129" t="str">
            <v>6114</v>
          </cell>
          <cell r="I1129" t="str">
            <v>E351993</v>
          </cell>
        </row>
        <row r="1130">
          <cell r="A1130" t="str">
            <v>BRITISH TELECOMMUNICATIONS PLC</v>
          </cell>
          <cell r="B1130" t="str">
            <v>WM35456903Q001</v>
          </cell>
          <cell r="C1130">
            <v>53.23</v>
          </cell>
          <cell r="D1130" t="str">
            <v>PRD-9-03</v>
          </cell>
          <cell r="E1130" t="str">
            <v>O163448</v>
          </cell>
          <cell r="F1130" t="str">
            <v>PAYMENT OF BT INTERNET ACCOUNTS</v>
          </cell>
          <cell r="G1130" t="str">
            <v>30432</v>
          </cell>
          <cell r="H1130" t="str">
            <v>6114</v>
          </cell>
          <cell r="I1130" t="str">
            <v>E351992</v>
          </cell>
        </row>
        <row r="1131">
          <cell r="A1131" t="str">
            <v>BRITISH TELECOMMUNICATIONS PLC</v>
          </cell>
          <cell r="B1131" t="str">
            <v>WM35455683Q001</v>
          </cell>
          <cell r="C1131">
            <v>53.76</v>
          </cell>
          <cell r="D1131" t="str">
            <v>PRD-9-03</v>
          </cell>
          <cell r="E1131" t="str">
            <v>O163448</v>
          </cell>
          <cell r="F1131" t="str">
            <v>PAYMENT OF BT INTERNET ACCOUNTS</v>
          </cell>
          <cell r="G1131" t="str">
            <v>30432</v>
          </cell>
          <cell r="H1131" t="str">
            <v>6114</v>
          </cell>
          <cell r="I1131" t="str">
            <v>E351991</v>
          </cell>
        </row>
        <row r="1132">
          <cell r="A1132" t="str">
            <v>BRITISH TELECOMMUNICATIONS PLC</v>
          </cell>
          <cell r="B1132" t="str">
            <v>WM35458099Q002</v>
          </cell>
          <cell r="C1132">
            <v>122.1</v>
          </cell>
          <cell r="D1132" t="str">
            <v>PRD-9-03</v>
          </cell>
          <cell r="E1132" t="str">
            <v>O163448</v>
          </cell>
          <cell r="F1132" t="str">
            <v>PAYMENT OF BT INTERNET ACCOUNTS</v>
          </cell>
          <cell r="G1132" t="str">
            <v>30432</v>
          </cell>
          <cell r="H1132" t="str">
            <v>6114</v>
          </cell>
          <cell r="I1132" t="str">
            <v>E351990</v>
          </cell>
        </row>
        <row r="1133">
          <cell r="A1133" t="str">
            <v>BRITISH TELECOMMUNICATIONS PLC</v>
          </cell>
          <cell r="B1133" t="str">
            <v>WM35133268Q006</v>
          </cell>
          <cell r="C1133">
            <v>0</v>
          </cell>
          <cell r="D1133" t="str">
            <v>PRD-9-03</v>
          </cell>
          <cell r="E1133" t="str">
            <v>O163448</v>
          </cell>
          <cell r="F1133" t="str">
            <v>PAYMENT OF BT INTERNET ACCOUNTS</v>
          </cell>
          <cell r="G1133" t="str">
            <v>30432</v>
          </cell>
          <cell r="H1133" t="str">
            <v>6114</v>
          </cell>
          <cell r="I1133" t="str">
            <v>E351989</v>
          </cell>
        </row>
        <row r="1134">
          <cell r="A1134" t="str">
            <v>BRITISH TELECOMMUNICATIONS PLC</v>
          </cell>
          <cell r="B1134" t="str">
            <v>WM35133268Q006</v>
          </cell>
          <cell r="C1134">
            <v>0</v>
          </cell>
          <cell r="D1134" t="str">
            <v>PRD-9-03</v>
          </cell>
          <cell r="E1134" t="str">
            <v>O163448</v>
          </cell>
          <cell r="F1134" t="str">
            <v>PAYMENT OF BT INTERNET ACCOUNTS</v>
          </cell>
          <cell r="G1134" t="str">
            <v>30432</v>
          </cell>
          <cell r="H1134" t="str">
            <v>6114</v>
          </cell>
          <cell r="I1134" t="str">
            <v>E351989</v>
          </cell>
        </row>
        <row r="1135">
          <cell r="A1135" t="str">
            <v>BRITISH TELECOMMUNICATIONS PLC</v>
          </cell>
          <cell r="B1135" t="str">
            <v>WM35133268Q006</v>
          </cell>
          <cell r="C1135">
            <v>47.97</v>
          </cell>
          <cell r="D1135" t="str">
            <v>PRD-9-03</v>
          </cell>
          <cell r="E1135" t="str">
            <v>O163448</v>
          </cell>
          <cell r="F1135" t="str">
            <v>PAYMENT OF BT INTERNET ACCOUNTS</v>
          </cell>
          <cell r="G1135" t="str">
            <v>30432</v>
          </cell>
          <cell r="H1135" t="str">
            <v>6114</v>
          </cell>
          <cell r="I1135" t="str">
            <v>E351989</v>
          </cell>
        </row>
        <row r="1136">
          <cell r="A1136" t="str">
            <v>BRITISH TELECOMMUNICATIONS PLC</v>
          </cell>
          <cell r="B1136" t="str">
            <v>WM35146524Q006</v>
          </cell>
          <cell r="C1136">
            <v>0</v>
          </cell>
          <cell r="D1136" t="str">
            <v>PRD-9-03</v>
          </cell>
          <cell r="E1136" t="str">
            <v>O163448</v>
          </cell>
          <cell r="F1136" t="str">
            <v>PAYMENT OF BT INTERNET ACCOUNTS</v>
          </cell>
          <cell r="G1136" t="str">
            <v>30432</v>
          </cell>
          <cell r="H1136" t="str">
            <v>6114</v>
          </cell>
          <cell r="I1136" t="str">
            <v>E351988</v>
          </cell>
        </row>
        <row r="1137">
          <cell r="A1137" t="str">
            <v>BRITISH TELECOMMUNICATIONS PLC</v>
          </cell>
          <cell r="B1137" t="str">
            <v>WM35146524Q006</v>
          </cell>
          <cell r="C1137">
            <v>0</v>
          </cell>
          <cell r="D1137" t="str">
            <v>PRD-9-03</v>
          </cell>
          <cell r="E1137" t="str">
            <v>O163448</v>
          </cell>
          <cell r="F1137" t="str">
            <v>PAYMENT OF BT INTERNET ACCOUNTS</v>
          </cell>
          <cell r="G1137" t="str">
            <v>30432</v>
          </cell>
          <cell r="H1137" t="str">
            <v>6114</v>
          </cell>
          <cell r="I1137" t="str">
            <v>E351988</v>
          </cell>
        </row>
        <row r="1138">
          <cell r="A1138" t="str">
            <v>BRITISH TELECOMMUNICATIONS PLC</v>
          </cell>
          <cell r="B1138" t="str">
            <v>WM35146524Q006</v>
          </cell>
          <cell r="C1138">
            <v>47.97</v>
          </cell>
          <cell r="D1138" t="str">
            <v>PRD-9-03</v>
          </cell>
          <cell r="E1138" t="str">
            <v>O163448</v>
          </cell>
          <cell r="F1138" t="str">
            <v>PAYMENT OF BT INTERNET ACCOUNTS</v>
          </cell>
          <cell r="G1138" t="str">
            <v>30432</v>
          </cell>
          <cell r="H1138" t="str">
            <v>6114</v>
          </cell>
          <cell r="I1138" t="str">
            <v>E351988</v>
          </cell>
        </row>
        <row r="1139">
          <cell r="A1139" t="str">
            <v>BRITISH TELECOMMUNICATIONS PLC</v>
          </cell>
          <cell r="B1139" t="str">
            <v>WM35148810Q006</v>
          </cell>
          <cell r="C1139">
            <v>0</v>
          </cell>
          <cell r="D1139" t="str">
            <v>PRD-9-03</v>
          </cell>
          <cell r="E1139" t="str">
            <v>O163448</v>
          </cell>
          <cell r="F1139" t="str">
            <v>PAYMENT OF BT INTERNET ACCOUNTS</v>
          </cell>
          <cell r="G1139" t="str">
            <v>30432</v>
          </cell>
          <cell r="H1139" t="str">
            <v>6114</v>
          </cell>
          <cell r="I1139" t="str">
            <v>E351987</v>
          </cell>
        </row>
        <row r="1140">
          <cell r="A1140" t="str">
            <v>BRITISH TELECOMMUNICATIONS PLC</v>
          </cell>
          <cell r="B1140" t="str">
            <v>WM35148810Q006</v>
          </cell>
          <cell r="C1140">
            <v>0</v>
          </cell>
          <cell r="D1140" t="str">
            <v>PRD-9-03</v>
          </cell>
          <cell r="E1140" t="str">
            <v>O163448</v>
          </cell>
          <cell r="F1140" t="str">
            <v>PAYMENT OF BT INTERNET ACCOUNTS</v>
          </cell>
          <cell r="G1140" t="str">
            <v>30432</v>
          </cell>
          <cell r="H1140" t="str">
            <v>6114</v>
          </cell>
          <cell r="I1140" t="str">
            <v>E351987</v>
          </cell>
        </row>
        <row r="1141">
          <cell r="A1141" t="str">
            <v>BRITISH TELECOMMUNICATIONS PLC</v>
          </cell>
          <cell r="B1141" t="str">
            <v>WM35148810Q006</v>
          </cell>
          <cell r="C1141">
            <v>47.97</v>
          </cell>
          <cell r="D1141" t="str">
            <v>PRD-9-03</v>
          </cell>
          <cell r="E1141" t="str">
            <v>O163448</v>
          </cell>
          <cell r="F1141" t="str">
            <v>PAYMENT OF BT INTERNET ACCOUNTS</v>
          </cell>
          <cell r="G1141" t="str">
            <v>30432</v>
          </cell>
          <cell r="H1141" t="str">
            <v>6114</v>
          </cell>
          <cell r="I1141" t="str">
            <v>E351987</v>
          </cell>
        </row>
        <row r="1142">
          <cell r="A1142" t="str">
            <v>BRITISH TELECOMMUNICATIONS PLC</v>
          </cell>
          <cell r="B1142" t="str">
            <v>WM35181812Q005</v>
          </cell>
          <cell r="C1142">
            <v>0</v>
          </cell>
          <cell r="D1142" t="str">
            <v>PRD-9-03</v>
          </cell>
          <cell r="E1142" t="str">
            <v>O163448</v>
          </cell>
          <cell r="F1142" t="str">
            <v>PAYMENT OF BT INTERNET ACCOUNTS</v>
          </cell>
          <cell r="G1142" t="str">
            <v>30432</v>
          </cell>
          <cell r="H1142" t="str">
            <v>6114</v>
          </cell>
          <cell r="I1142" t="str">
            <v>E351986</v>
          </cell>
        </row>
        <row r="1143">
          <cell r="A1143" t="str">
            <v>BRITISH TELECOMMUNICATIONS PLC</v>
          </cell>
          <cell r="B1143" t="str">
            <v>WM35181812Q005</v>
          </cell>
          <cell r="C1143">
            <v>0</v>
          </cell>
          <cell r="D1143" t="str">
            <v>PRD-9-03</v>
          </cell>
          <cell r="E1143" t="str">
            <v>O163448</v>
          </cell>
          <cell r="F1143" t="str">
            <v>PAYMENT OF BT INTERNET ACCOUNTS</v>
          </cell>
          <cell r="G1143" t="str">
            <v>30432</v>
          </cell>
          <cell r="H1143" t="str">
            <v>6114</v>
          </cell>
          <cell r="I1143" t="str">
            <v>E351986</v>
          </cell>
        </row>
        <row r="1144">
          <cell r="A1144" t="str">
            <v>BRITISH TELECOMMUNICATIONS PLC</v>
          </cell>
          <cell r="B1144" t="str">
            <v>WM35181812Q005</v>
          </cell>
          <cell r="C1144">
            <v>47.97</v>
          </cell>
          <cell r="D1144" t="str">
            <v>PRD-9-03</v>
          </cell>
          <cell r="E1144" t="str">
            <v>O163448</v>
          </cell>
          <cell r="F1144" t="str">
            <v>PAYMENT OF BT INTERNET ACCOUNTS</v>
          </cell>
          <cell r="G1144" t="str">
            <v>30432</v>
          </cell>
          <cell r="H1144" t="str">
            <v>6114</v>
          </cell>
          <cell r="I1144" t="str">
            <v>E351986</v>
          </cell>
        </row>
        <row r="1145">
          <cell r="A1145" t="str">
            <v>BRITISH TELECOMMUNICATIONS PLC</v>
          </cell>
          <cell r="B1145" t="str">
            <v>WM35193196Q005</v>
          </cell>
          <cell r="C1145">
            <v>0</v>
          </cell>
          <cell r="D1145" t="str">
            <v>PRD-9-03</v>
          </cell>
          <cell r="E1145" t="str">
            <v>O163448</v>
          </cell>
          <cell r="F1145" t="str">
            <v>PAYMENT OF BT INTERNET ACCOUNTS</v>
          </cell>
          <cell r="G1145" t="str">
            <v>30432</v>
          </cell>
          <cell r="H1145" t="str">
            <v>6114</v>
          </cell>
          <cell r="I1145" t="str">
            <v>E351985</v>
          </cell>
        </row>
        <row r="1146">
          <cell r="A1146" t="str">
            <v>BRITISH TELECOMMUNICATIONS PLC</v>
          </cell>
          <cell r="B1146" t="str">
            <v>WM35193196Q005</v>
          </cell>
          <cell r="C1146">
            <v>0</v>
          </cell>
          <cell r="D1146" t="str">
            <v>PRD-9-03</v>
          </cell>
          <cell r="E1146" t="str">
            <v>O163448</v>
          </cell>
          <cell r="F1146" t="str">
            <v>PAYMENT OF BT INTERNET ACCOUNTS</v>
          </cell>
          <cell r="G1146" t="str">
            <v>30432</v>
          </cell>
          <cell r="H1146" t="str">
            <v>6114</v>
          </cell>
          <cell r="I1146" t="str">
            <v>E351985</v>
          </cell>
        </row>
        <row r="1147">
          <cell r="A1147" t="str">
            <v>BRITISH TELECOMMUNICATIONS PLC</v>
          </cell>
          <cell r="B1147" t="str">
            <v>WM35193196Q005</v>
          </cell>
          <cell r="C1147">
            <v>47.97</v>
          </cell>
          <cell r="D1147" t="str">
            <v>PRD-9-03</v>
          </cell>
          <cell r="E1147" t="str">
            <v>O163448</v>
          </cell>
          <cell r="F1147" t="str">
            <v>PAYMENT OF BT INTERNET ACCOUNTS</v>
          </cell>
          <cell r="G1147" t="str">
            <v>30432</v>
          </cell>
          <cell r="H1147" t="str">
            <v>6114</v>
          </cell>
          <cell r="I1147" t="str">
            <v>E351985</v>
          </cell>
        </row>
        <row r="1148">
          <cell r="A1148" t="str">
            <v>BRITISH TELECOMMUNICATIONS PLC</v>
          </cell>
          <cell r="B1148" t="str">
            <v>WM35211117Q005</v>
          </cell>
          <cell r="C1148">
            <v>0</v>
          </cell>
          <cell r="D1148" t="str">
            <v>PRD-9-03</v>
          </cell>
          <cell r="E1148" t="str">
            <v>O163448</v>
          </cell>
          <cell r="F1148" t="str">
            <v>PAYMENT OF BT INTERNET ACCOUNTS</v>
          </cell>
          <cell r="G1148" t="str">
            <v>30432</v>
          </cell>
          <cell r="H1148" t="str">
            <v>6114</v>
          </cell>
          <cell r="I1148" t="str">
            <v>E351984</v>
          </cell>
        </row>
        <row r="1149">
          <cell r="A1149" t="str">
            <v>BRITISH TELECOMMUNICATIONS PLC</v>
          </cell>
          <cell r="B1149" t="str">
            <v>WM35211117Q005</v>
          </cell>
          <cell r="C1149">
            <v>0</v>
          </cell>
          <cell r="D1149" t="str">
            <v>PRD-9-03</v>
          </cell>
          <cell r="E1149" t="str">
            <v>O163448</v>
          </cell>
          <cell r="F1149" t="str">
            <v>PAYMENT OF BT INTERNET ACCOUNTS</v>
          </cell>
          <cell r="G1149" t="str">
            <v>30432</v>
          </cell>
          <cell r="H1149" t="str">
            <v>6114</v>
          </cell>
          <cell r="I1149" t="str">
            <v>E351984</v>
          </cell>
        </row>
        <row r="1150">
          <cell r="A1150" t="str">
            <v>BRITISH TELECOMMUNICATIONS PLC</v>
          </cell>
          <cell r="B1150" t="str">
            <v>WM35211117Q005</v>
          </cell>
          <cell r="C1150">
            <v>47.97</v>
          </cell>
          <cell r="D1150" t="str">
            <v>PRD-9-03</v>
          </cell>
          <cell r="E1150" t="str">
            <v>O163448</v>
          </cell>
          <cell r="F1150" t="str">
            <v>PAYMENT OF BT INTERNET ACCOUNTS</v>
          </cell>
          <cell r="G1150" t="str">
            <v>30432</v>
          </cell>
          <cell r="H1150" t="str">
            <v>6114</v>
          </cell>
          <cell r="I1150" t="str">
            <v>E351984</v>
          </cell>
        </row>
        <row r="1151">
          <cell r="A1151" t="str">
            <v>BRITISH TELECOMMUNICATIONS PLC</v>
          </cell>
          <cell r="B1151" t="str">
            <v>WM35173918Q005</v>
          </cell>
          <cell r="C1151">
            <v>0</v>
          </cell>
          <cell r="D1151" t="str">
            <v>PRD-9-03</v>
          </cell>
          <cell r="E1151" t="str">
            <v>O163448</v>
          </cell>
          <cell r="F1151" t="str">
            <v>PAYMENT OF BT INTERNET ACCOUNTS</v>
          </cell>
          <cell r="G1151" t="str">
            <v>30432</v>
          </cell>
          <cell r="H1151" t="str">
            <v>6114</v>
          </cell>
          <cell r="I1151" t="str">
            <v>E351983</v>
          </cell>
        </row>
        <row r="1152">
          <cell r="A1152" t="str">
            <v>BRITISH TELECOMMUNICATIONS PLC</v>
          </cell>
          <cell r="B1152" t="str">
            <v>WM35173918Q005</v>
          </cell>
          <cell r="C1152">
            <v>0</v>
          </cell>
          <cell r="D1152" t="str">
            <v>PRD-9-03</v>
          </cell>
          <cell r="E1152" t="str">
            <v>O163448</v>
          </cell>
          <cell r="F1152" t="str">
            <v>PAYMENT OF BT INTERNET ACCOUNTS</v>
          </cell>
          <cell r="G1152" t="str">
            <v>30432</v>
          </cell>
          <cell r="H1152" t="str">
            <v>6114</v>
          </cell>
          <cell r="I1152" t="str">
            <v>E351983</v>
          </cell>
        </row>
        <row r="1153">
          <cell r="A1153" t="str">
            <v>BRITISH TELECOMMUNICATIONS PLC</v>
          </cell>
          <cell r="B1153" t="str">
            <v>WM35173918Q005</v>
          </cell>
          <cell r="C1153">
            <v>47.97</v>
          </cell>
          <cell r="D1153" t="str">
            <v>PRD-9-03</v>
          </cell>
          <cell r="E1153" t="str">
            <v>O163448</v>
          </cell>
          <cell r="F1153" t="str">
            <v>PAYMENT OF BT INTERNET ACCOUNTS</v>
          </cell>
          <cell r="G1153" t="str">
            <v>30432</v>
          </cell>
          <cell r="H1153" t="str">
            <v>6114</v>
          </cell>
          <cell r="I1153" t="str">
            <v>E351983</v>
          </cell>
        </row>
        <row r="1154">
          <cell r="A1154" t="str">
            <v>BRITISH TELECOMMUNICATIONS PLC</v>
          </cell>
          <cell r="B1154" t="str">
            <v>WM35166693Q005</v>
          </cell>
          <cell r="C1154">
            <v>0</v>
          </cell>
          <cell r="D1154" t="str">
            <v>PRD-9-03</v>
          </cell>
          <cell r="E1154" t="str">
            <v>O163448</v>
          </cell>
          <cell r="F1154" t="str">
            <v>PAYMENT OF BT INTERNET ACCOUNTS</v>
          </cell>
          <cell r="G1154" t="str">
            <v>30432</v>
          </cell>
          <cell r="H1154" t="str">
            <v>6114</v>
          </cell>
          <cell r="I1154" t="str">
            <v>E351982</v>
          </cell>
        </row>
        <row r="1155">
          <cell r="A1155" t="str">
            <v>BRITISH TELECOMMUNICATIONS PLC</v>
          </cell>
          <cell r="B1155" t="str">
            <v>WM35166693Q005</v>
          </cell>
          <cell r="C1155">
            <v>0</v>
          </cell>
          <cell r="D1155" t="str">
            <v>PRD-9-03</v>
          </cell>
          <cell r="E1155" t="str">
            <v>O163448</v>
          </cell>
          <cell r="F1155" t="str">
            <v>PAYMENT OF BT INTERNET ACCOUNTS</v>
          </cell>
          <cell r="G1155" t="str">
            <v>30432</v>
          </cell>
          <cell r="H1155" t="str">
            <v>6114</v>
          </cell>
          <cell r="I1155" t="str">
            <v>E351982</v>
          </cell>
        </row>
        <row r="1156">
          <cell r="A1156" t="str">
            <v>BRITISH TELECOMMUNICATIONS PLC</v>
          </cell>
          <cell r="B1156" t="str">
            <v>WM35166693Q005</v>
          </cell>
          <cell r="C1156">
            <v>47.97</v>
          </cell>
          <cell r="D1156" t="str">
            <v>PRD-9-03</v>
          </cell>
          <cell r="E1156" t="str">
            <v>O163448</v>
          </cell>
          <cell r="F1156" t="str">
            <v>PAYMENT OF BT INTERNET ACCOUNTS</v>
          </cell>
          <cell r="G1156" t="str">
            <v>30432</v>
          </cell>
          <cell r="H1156" t="str">
            <v>6114</v>
          </cell>
          <cell r="I1156" t="str">
            <v>E351982</v>
          </cell>
        </row>
        <row r="1157">
          <cell r="A1157" t="str">
            <v>BRITISH TELECOMMUNICATIONS PLC</v>
          </cell>
          <cell r="B1157" t="str">
            <v>WM35163966Q005</v>
          </cell>
          <cell r="C1157">
            <v>0</v>
          </cell>
          <cell r="D1157" t="str">
            <v>PRD-9-03</v>
          </cell>
          <cell r="E1157" t="str">
            <v>O163448</v>
          </cell>
          <cell r="F1157" t="str">
            <v>PAYMENT OF BT INTERNET ACCOUNTS</v>
          </cell>
          <cell r="G1157" t="str">
            <v>30432</v>
          </cell>
          <cell r="H1157" t="str">
            <v>6114</v>
          </cell>
          <cell r="I1157" t="str">
            <v>E351981</v>
          </cell>
        </row>
        <row r="1158">
          <cell r="A1158" t="str">
            <v>BRITISH TELECOMMUNICATIONS PLC</v>
          </cell>
          <cell r="B1158" t="str">
            <v>WM35163966Q005</v>
          </cell>
          <cell r="C1158">
            <v>0</v>
          </cell>
          <cell r="D1158" t="str">
            <v>PRD-9-03</v>
          </cell>
          <cell r="E1158" t="str">
            <v>O163448</v>
          </cell>
          <cell r="F1158" t="str">
            <v>PAYMENT OF BT INTERNET ACCOUNTS</v>
          </cell>
          <cell r="G1158" t="str">
            <v>30432</v>
          </cell>
          <cell r="H1158" t="str">
            <v>6114</v>
          </cell>
          <cell r="I1158" t="str">
            <v>E351981</v>
          </cell>
        </row>
        <row r="1159">
          <cell r="A1159" t="str">
            <v>BRITISH TELECOMMUNICATIONS PLC</v>
          </cell>
          <cell r="B1159" t="str">
            <v>WM35163966Q005</v>
          </cell>
          <cell r="C1159">
            <v>47.97</v>
          </cell>
          <cell r="D1159" t="str">
            <v>PRD-9-03</v>
          </cell>
          <cell r="E1159" t="str">
            <v>O163448</v>
          </cell>
          <cell r="F1159" t="str">
            <v>PAYMENT OF BT INTERNET ACCOUNTS</v>
          </cell>
          <cell r="G1159" t="str">
            <v>30432</v>
          </cell>
          <cell r="H1159" t="str">
            <v>6114</v>
          </cell>
          <cell r="I1159" t="str">
            <v>E351981</v>
          </cell>
        </row>
        <row r="1160">
          <cell r="A1160" t="str">
            <v>BRITISH TELECOMMUNICATIONS PLC</v>
          </cell>
          <cell r="B1160" t="str">
            <v>WM35347378Q002</v>
          </cell>
          <cell r="C1160">
            <v>0</v>
          </cell>
          <cell r="D1160" t="str">
            <v>PRD-9-03</v>
          </cell>
          <cell r="E1160" t="str">
            <v>O163448</v>
          </cell>
          <cell r="F1160" t="str">
            <v>PAYMENT OF BT INTERNET ACCOUNTS</v>
          </cell>
          <cell r="G1160" t="str">
            <v>30432</v>
          </cell>
          <cell r="H1160" t="str">
            <v>6114</v>
          </cell>
          <cell r="I1160" t="str">
            <v>E351980</v>
          </cell>
        </row>
        <row r="1161">
          <cell r="A1161" t="str">
            <v>BRITISH TELECOMMUNICATIONS PLC</v>
          </cell>
          <cell r="B1161" t="str">
            <v>WM35347378Q002</v>
          </cell>
          <cell r="C1161">
            <v>0</v>
          </cell>
          <cell r="D1161" t="str">
            <v>PRD-9-03</v>
          </cell>
          <cell r="E1161" t="str">
            <v>O163448</v>
          </cell>
          <cell r="F1161" t="str">
            <v>PAYMENT OF BT INTERNET ACCOUNTS</v>
          </cell>
          <cell r="G1161" t="str">
            <v>30432</v>
          </cell>
          <cell r="H1161" t="str">
            <v>6114</v>
          </cell>
          <cell r="I1161" t="str">
            <v>E351980</v>
          </cell>
        </row>
        <row r="1162">
          <cell r="A1162" t="str">
            <v>BRITISH TELECOMMUNICATIONS PLC</v>
          </cell>
          <cell r="B1162" t="str">
            <v>WM35347378Q002</v>
          </cell>
          <cell r="C1162">
            <v>47.97</v>
          </cell>
          <cell r="D1162" t="str">
            <v>PRD-9-03</v>
          </cell>
          <cell r="E1162" t="str">
            <v>O163448</v>
          </cell>
          <cell r="F1162" t="str">
            <v>PAYMENT OF BT INTERNET ACCOUNTS</v>
          </cell>
          <cell r="G1162" t="str">
            <v>30432</v>
          </cell>
          <cell r="H1162" t="str">
            <v>6114</v>
          </cell>
          <cell r="I1162" t="str">
            <v>E351980</v>
          </cell>
        </row>
        <row r="1163">
          <cell r="A1163" t="str">
            <v>BRITISH TELECOMMUNICATIONS PLC</v>
          </cell>
          <cell r="B1163" t="str">
            <v>WM35341583Q002</v>
          </cell>
          <cell r="C1163">
            <v>0</v>
          </cell>
          <cell r="D1163" t="str">
            <v>PRD-9-03</v>
          </cell>
          <cell r="E1163" t="str">
            <v>O163448</v>
          </cell>
          <cell r="F1163" t="str">
            <v>PAYMENT OF BT INTERNET ACCOUNTS</v>
          </cell>
          <cell r="G1163" t="str">
            <v>30432</v>
          </cell>
          <cell r="H1163" t="str">
            <v>6114</v>
          </cell>
          <cell r="I1163" t="str">
            <v>E351979</v>
          </cell>
        </row>
        <row r="1164">
          <cell r="A1164" t="str">
            <v>BRITISH TELECOMMUNICATIONS PLC</v>
          </cell>
          <cell r="B1164" t="str">
            <v>WM35341583Q002</v>
          </cell>
          <cell r="C1164">
            <v>0</v>
          </cell>
          <cell r="D1164" t="str">
            <v>PRD-9-03</v>
          </cell>
          <cell r="E1164" t="str">
            <v>O163448</v>
          </cell>
          <cell r="F1164" t="str">
            <v>PAYMENT OF BT INTERNET ACCOUNTS</v>
          </cell>
          <cell r="G1164" t="str">
            <v>30432</v>
          </cell>
          <cell r="H1164" t="str">
            <v>6114</v>
          </cell>
          <cell r="I1164" t="str">
            <v>E351979</v>
          </cell>
        </row>
        <row r="1165">
          <cell r="A1165" t="str">
            <v>BRITISH TELECOMMUNICATIONS PLC</v>
          </cell>
          <cell r="B1165" t="str">
            <v>WM35341583Q002</v>
          </cell>
          <cell r="C1165">
            <v>47.97</v>
          </cell>
          <cell r="D1165" t="str">
            <v>PRD-9-03</v>
          </cell>
          <cell r="E1165" t="str">
            <v>O163448</v>
          </cell>
          <cell r="F1165" t="str">
            <v>PAYMENT OF BT INTERNET ACCOUNTS</v>
          </cell>
          <cell r="G1165" t="str">
            <v>30432</v>
          </cell>
          <cell r="H1165" t="str">
            <v>6114</v>
          </cell>
          <cell r="I1165" t="str">
            <v>E351979</v>
          </cell>
        </row>
        <row r="1166">
          <cell r="A1166" t="str">
            <v>BRITISH TELECOMMUNICATIONS PLC</v>
          </cell>
          <cell r="B1166" t="str">
            <v>WM35290125Q004</v>
          </cell>
          <cell r="C1166">
            <v>0</v>
          </cell>
          <cell r="D1166" t="str">
            <v>PRD-9-03</v>
          </cell>
          <cell r="E1166" t="str">
            <v>O163448</v>
          </cell>
          <cell r="F1166" t="str">
            <v>PAYMENT OF BT INTERNET ACCOUNTS</v>
          </cell>
          <cell r="G1166" t="str">
            <v>30432</v>
          </cell>
          <cell r="H1166" t="str">
            <v>6114</v>
          </cell>
          <cell r="I1166" t="str">
            <v>E351978</v>
          </cell>
        </row>
        <row r="1167">
          <cell r="A1167" t="str">
            <v>BRITISH TELECOMMUNICATIONS PLC</v>
          </cell>
          <cell r="B1167" t="str">
            <v>WM35290125Q004</v>
          </cell>
          <cell r="C1167">
            <v>0</v>
          </cell>
          <cell r="D1167" t="str">
            <v>PRD-9-03</v>
          </cell>
          <cell r="E1167" t="str">
            <v>O163448</v>
          </cell>
          <cell r="F1167" t="str">
            <v>PAYMENT OF BT INTERNET ACCOUNTS</v>
          </cell>
          <cell r="G1167" t="str">
            <v>30432</v>
          </cell>
          <cell r="H1167" t="str">
            <v>6114</v>
          </cell>
          <cell r="I1167" t="str">
            <v>E351978</v>
          </cell>
        </row>
        <row r="1168">
          <cell r="A1168" t="str">
            <v>BRITISH TELECOMMUNICATIONS PLC</v>
          </cell>
          <cell r="B1168" t="str">
            <v>WM35290125Q004</v>
          </cell>
          <cell r="C1168">
            <v>47.97</v>
          </cell>
          <cell r="D1168" t="str">
            <v>PRD-9-03</v>
          </cell>
          <cell r="E1168" t="str">
            <v>O163448</v>
          </cell>
          <cell r="F1168" t="str">
            <v>PAYMENT OF BT INTERNET ACCOUNTS</v>
          </cell>
          <cell r="G1168" t="str">
            <v>30432</v>
          </cell>
          <cell r="H1168" t="str">
            <v>6114</v>
          </cell>
          <cell r="I1168" t="str">
            <v>E351978</v>
          </cell>
        </row>
        <row r="1169">
          <cell r="A1169" t="str">
            <v>BRITISH TELECOMMUNICATIONS PLC</v>
          </cell>
          <cell r="B1169" t="str">
            <v>WM35228005Q004</v>
          </cell>
          <cell r="C1169">
            <v>0</v>
          </cell>
          <cell r="D1169" t="str">
            <v>PRD-9-03</v>
          </cell>
          <cell r="E1169" t="str">
            <v>O163448</v>
          </cell>
          <cell r="F1169" t="str">
            <v>PAYMENT OF BT INTERNET ACCOUNTS</v>
          </cell>
          <cell r="G1169" t="str">
            <v>30432</v>
          </cell>
          <cell r="H1169" t="str">
            <v>6114</v>
          </cell>
          <cell r="I1169" t="str">
            <v>E350655</v>
          </cell>
        </row>
        <row r="1170">
          <cell r="A1170" t="str">
            <v>BRITISH TELECOMMUNICATIONS PLC</v>
          </cell>
          <cell r="B1170" t="str">
            <v>WM35228005Q004</v>
          </cell>
          <cell r="C1170">
            <v>0</v>
          </cell>
          <cell r="D1170" t="str">
            <v>PRD-9-03</v>
          </cell>
          <cell r="E1170" t="str">
            <v>O163448</v>
          </cell>
          <cell r="F1170" t="str">
            <v>PAYMENT OF BT INTERNET ACCOUNTS</v>
          </cell>
          <cell r="G1170" t="str">
            <v>30432</v>
          </cell>
          <cell r="H1170" t="str">
            <v>6114</v>
          </cell>
          <cell r="I1170" t="str">
            <v>E350655</v>
          </cell>
        </row>
        <row r="1171">
          <cell r="A1171" t="str">
            <v>BRITISH TELECOMMUNICATIONS PLC</v>
          </cell>
          <cell r="B1171" t="str">
            <v>WM35228005Q004</v>
          </cell>
          <cell r="C1171">
            <v>47.97</v>
          </cell>
          <cell r="D1171" t="str">
            <v>PRD-9-03</v>
          </cell>
          <cell r="E1171" t="str">
            <v>O163448</v>
          </cell>
          <cell r="F1171" t="str">
            <v>PAYMENT OF BT INTERNET ACCOUNTS</v>
          </cell>
          <cell r="G1171" t="str">
            <v>30432</v>
          </cell>
          <cell r="H1171" t="str">
            <v>6114</v>
          </cell>
          <cell r="I1171" t="str">
            <v>E350655</v>
          </cell>
        </row>
        <row r="1172">
          <cell r="A1172" t="str">
            <v>BRITISH TELECOMMUNICATIONS PLC</v>
          </cell>
          <cell r="B1172" t="str">
            <v>WM35235815Q004</v>
          </cell>
          <cell r="C1172">
            <v>0</v>
          </cell>
          <cell r="D1172" t="str">
            <v>PRD-9-03</v>
          </cell>
          <cell r="E1172" t="str">
            <v>O163448</v>
          </cell>
          <cell r="F1172" t="str">
            <v>PAYMENT OF BT INTERNET ACCOUNTS</v>
          </cell>
          <cell r="G1172" t="str">
            <v>30432</v>
          </cell>
          <cell r="H1172" t="str">
            <v>6114</v>
          </cell>
          <cell r="I1172" t="str">
            <v>E350653</v>
          </cell>
        </row>
        <row r="1173">
          <cell r="A1173" t="str">
            <v>BRITISH TELECOMMUNICATIONS PLC</v>
          </cell>
          <cell r="B1173" t="str">
            <v>WM35235815Q004</v>
          </cell>
          <cell r="C1173">
            <v>0</v>
          </cell>
          <cell r="D1173" t="str">
            <v>PRD-9-03</v>
          </cell>
          <cell r="E1173" t="str">
            <v>O163448</v>
          </cell>
          <cell r="F1173" t="str">
            <v>PAYMENT OF BT INTERNET ACCOUNTS</v>
          </cell>
          <cell r="G1173" t="str">
            <v>30432</v>
          </cell>
          <cell r="H1173" t="str">
            <v>6114</v>
          </cell>
          <cell r="I1173" t="str">
            <v>E350653</v>
          </cell>
        </row>
        <row r="1174">
          <cell r="A1174" t="str">
            <v>BRITISH TELECOMMUNICATIONS PLC</v>
          </cell>
          <cell r="B1174" t="str">
            <v>WM35235815Q004</v>
          </cell>
          <cell r="C1174">
            <v>47.97</v>
          </cell>
          <cell r="D1174" t="str">
            <v>PRD-9-03</v>
          </cell>
          <cell r="E1174" t="str">
            <v>O163448</v>
          </cell>
          <cell r="F1174" t="str">
            <v>PAYMENT OF BT INTERNET ACCOUNTS</v>
          </cell>
          <cell r="G1174" t="str">
            <v>30432</v>
          </cell>
          <cell r="H1174" t="str">
            <v>6114</v>
          </cell>
          <cell r="I1174" t="str">
            <v>E350653</v>
          </cell>
        </row>
        <row r="1175">
          <cell r="A1175" t="str">
            <v>BRITISH TELECOMMUNICATIONS PLC</v>
          </cell>
          <cell r="B1175" t="str">
            <v>WM35225242Q004</v>
          </cell>
          <cell r="C1175">
            <v>0</v>
          </cell>
          <cell r="D1175" t="str">
            <v>PRD-9-03</v>
          </cell>
          <cell r="E1175" t="str">
            <v>O163448</v>
          </cell>
          <cell r="F1175" t="str">
            <v>PAYMENT OF BT INTERNET ACCOUNTS</v>
          </cell>
          <cell r="G1175" t="str">
            <v>30432</v>
          </cell>
          <cell r="H1175" t="str">
            <v>6114</v>
          </cell>
          <cell r="I1175" t="str">
            <v>E350652</v>
          </cell>
        </row>
        <row r="1176">
          <cell r="A1176" t="str">
            <v>BRITISH TELECOMMUNICATIONS PLC</v>
          </cell>
          <cell r="B1176" t="str">
            <v>WM35225242Q004</v>
          </cell>
          <cell r="C1176">
            <v>0</v>
          </cell>
          <cell r="D1176" t="str">
            <v>PRD-9-03</v>
          </cell>
          <cell r="E1176" t="str">
            <v>O163448</v>
          </cell>
          <cell r="F1176" t="str">
            <v>PAYMENT OF BT INTERNET ACCOUNTS</v>
          </cell>
          <cell r="G1176" t="str">
            <v>30432</v>
          </cell>
          <cell r="H1176" t="str">
            <v>6114</v>
          </cell>
          <cell r="I1176" t="str">
            <v>E350652</v>
          </cell>
        </row>
        <row r="1177">
          <cell r="A1177" t="str">
            <v>BRITISH TELECOMMUNICATIONS PLC</v>
          </cell>
          <cell r="B1177" t="str">
            <v>WM35225242Q004</v>
          </cell>
          <cell r="C1177">
            <v>47.97</v>
          </cell>
          <cell r="D1177" t="str">
            <v>PRD-9-03</v>
          </cell>
          <cell r="E1177" t="str">
            <v>O163448</v>
          </cell>
          <cell r="F1177" t="str">
            <v>PAYMENT OF BT INTERNET ACCOUNTS</v>
          </cell>
          <cell r="G1177" t="str">
            <v>30432</v>
          </cell>
          <cell r="H1177" t="str">
            <v>6114</v>
          </cell>
          <cell r="I1177" t="str">
            <v>E350652</v>
          </cell>
        </row>
        <row r="1178">
          <cell r="A1178" t="str">
            <v>BRITISH TELECOMMUNICATIONS PLC</v>
          </cell>
          <cell r="B1178" t="str">
            <v>WM35237511Q004</v>
          </cell>
          <cell r="C1178">
            <v>0</v>
          </cell>
          <cell r="D1178" t="str">
            <v>PRD-9-03</v>
          </cell>
          <cell r="E1178" t="str">
            <v>O163448</v>
          </cell>
          <cell r="F1178" t="str">
            <v>PAYMENT OF BT INTERNET ACCOUNTS</v>
          </cell>
          <cell r="G1178" t="str">
            <v>30432</v>
          </cell>
          <cell r="H1178" t="str">
            <v>6114</v>
          </cell>
          <cell r="I1178" t="str">
            <v>E350651</v>
          </cell>
        </row>
        <row r="1179">
          <cell r="A1179" t="str">
            <v>BRITISH TELECOMMUNICATIONS PLC</v>
          </cell>
          <cell r="B1179" t="str">
            <v>WM35237511Q004</v>
          </cell>
          <cell r="C1179">
            <v>0</v>
          </cell>
          <cell r="D1179" t="str">
            <v>PRD-9-03</v>
          </cell>
          <cell r="E1179" t="str">
            <v>O163448</v>
          </cell>
          <cell r="F1179" t="str">
            <v>PAYMENT OF BT INTERNET ACCOUNTS</v>
          </cell>
          <cell r="G1179" t="str">
            <v>30432</v>
          </cell>
          <cell r="H1179" t="str">
            <v>6114</v>
          </cell>
          <cell r="I1179" t="str">
            <v>E350651</v>
          </cell>
        </row>
        <row r="1180">
          <cell r="A1180" t="str">
            <v>BRITISH TELECOMMUNICATIONS PLC</v>
          </cell>
          <cell r="B1180" t="str">
            <v>WM35237511Q004</v>
          </cell>
          <cell r="C1180">
            <v>47.97</v>
          </cell>
          <cell r="D1180" t="str">
            <v>PRD-9-03</v>
          </cell>
          <cell r="E1180" t="str">
            <v>O163448</v>
          </cell>
          <cell r="F1180" t="str">
            <v>PAYMENT OF BT INTERNET ACCOUNTS</v>
          </cell>
          <cell r="G1180" t="str">
            <v>30432</v>
          </cell>
          <cell r="H1180" t="str">
            <v>6114</v>
          </cell>
          <cell r="I1180" t="str">
            <v>E350651</v>
          </cell>
        </row>
        <row r="1181">
          <cell r="A1181" t="str">
            <v>BRITISH TELECOMMUNICATIONS PLC</v>
          </cell>
          <cell r="B1181" t="str">
            <v>WM34924396Q009</v>
          </cell>
          <cell r="C1181">
            <v>0</v>
          </cell>
          <cell r="D1181" t="str">
            <v>PRD-9-03</v>
          </cell>
          <cell r="E1181" t="str">
            <v>O163448</v>
          </cell>
          <cell r="F1181" t="str">
            <v>PAYMENT OF BT INTERNET ACCOUNTS</v>
          </cell>
          <cell r="G1181" t="str">
            <v>30432</v>
          </cell>
          <cell r="H1181" t="str">
            <v>6114</v>
          </cell>
          <cell r="I1181" t="str">
            <v>E350650</v>
          </cell>
        </row>
        <row r="1182">
          <cell r="A1182" t="str">
            <v>BRITISH TELECOMMUNICATIONS PLC</v>
          </cell>
          <cell r="B1182" t="str">
            <v>WM34924396Q009</v>
          </cell>
          <cell r="C1182">
            <v>0</v>
          </cell>
          <cell r="D1182" t="str">
            <v>PRD-9-03</v>
          </cell>
          <cell r="E1182" t="str">
            <v>O163448</v>
          </cell>
          <cell r="F1182" t="str">
            <v>PAYMENT OF BT INTERNET ACCOUNTS</v>
          </cell>
          <cell r="G1182" t="str">
            <v>30432</v>
          </cell>
          <cell r="H1182" t="str">
            <v>6114</v>
          </cell>
          <cell r="I1182" t="str">
            <v>E350650</v>
          </cell>
        </row>
        <row r="1183">
          <cell r="A1183" t="str">
            <v>BRITISH TELECOMMUNICATIONS PLC</v>
          </cell>
          <cell r="B1183" t="str">
            <v>WM34924396Q009</v>
          </cell>
          <cell r="C1183">
            <v>47.97</v>
          </cell>
          <cell r="D1183" t="str">
            <v>PRD-9-03</v>
          </cell>
          <cell r="E1183" t="str">
            <v>O163448</v>
          </cell>
          <cell r="F1183" t="str">
            <v>PAYMENT OF BT INTERNET ACCOUNTS</v>
          </cell>
          <cell r="G1183" t="str">
            <v>30432</v>
          </cell>
          <cell r="H1183" t="str">
            <v>6114</v>
          </cell>
          <cell r="I1183" t="str">
            <v>E350650</v>
          </cell>
        </row>
        <row r="1184">
          <cell r="A1184" t="str">
            <v>BRITISH TELECOMMUNICATIONS PLC</v>
          </cell>
          <cell r="B1184" t="str">
            <v>WM34936047Q008</v>
          </cell>
          <cell r="C1184">
            <v>0</v>
          </cell>
          <cell r="D1184" t="str">
            <v>PRD-9-03</v>
          </cell>
          <cell r="E1184" t="str">
            <v>O163448</v>
          </cell>
          <cell r="F1184" t="str">
            <v>PAYMENT OF BT INTERNET ACCOUNTS</v>
          </cell>
          <cell r="G1184" t="str">
            <v>30432</v>
          </cell>
          <cell r="H1184" t="str">
            <v>6114</v>
          </cell>
          <cell r="I1184" t="str">
            <v>E350644</v>
          </cell>
        </row>
        <row r="1185">
          <cell r="A1185" t="str">
            <v>BRITISH TELECOMMUNICATIONS PLC</v>
          </cell>
          <cell r="B1185" t="str">
            <v>WM34936047Q008</v>
          </cell>
          <cell r="C1185">
            <v>0</v>
          </cell>
          <cell r="D1185" t="str">
            <v>PRD-9-03</v>
          </cell>
          <cell r="E1185" t="str">
            <v>O163448</v>
          </cell>
          <cell r="F1185" t="str">
            <v>PAYMENT OF BT INTERNET ACCOUNTS</v>
          </cell>
          <cell r="G1185" t="str">
            <v>30432</v>
          </cell>
          <cell r="H1185" t="str">
            <v>6114</v>
          </cell>
          <cell r="I1185" t="str">
            <v>E350644</v>
          </cell>
        </row>
        <row r="1186">
          <cell r="A1186" t="str">
            <v>BRITISH TELECOMMUNICATIONS PLC</v>
          </cell>
          <cell r="B1186" t="str">
            <v>WM34936047Q008</v>
          </cell>
          <cell r="C1186">
            <v>47.97</v>
          </cell>
          <cell r="D1186" t="str">
            <v>PRD-9-03</v>
          </cell>
          <cell r="E1186" t="str">
            <v>O163448</v>
          </cell>
          <cell r="F1186" t="str">
            <v>PAYMENT OF BT INTERNET ACCOUNTS</v>
          </cell>
          <cell r="G1186" t="str">
            <v>30432</v>
          </cell>
          <cell r="H1186" t="str">
            <v>6114</v>
          </cell>
          <cell r="I1186" t="str">
            <v>E350644</v>
          </cell>
        </row>
        <row r="1187">
          <cell r="A1187" t="str">
            <v>BRITISH TELECOMMUNICATIONS PLC</v>
          </cell>
          <cell r="B1187" t="str">
            <v>WM35218720Q004</v>
          </cell>
          <cell r="C1187">
            <v>0</v>
          </cell>
          <cell r="D1187" t="str">
            <v>PRD-9-03</v>
          </cell>
          <cell r="E1187" t="str">
            <v>O163448</v>
          </cell>
          <cell r="F1187" t="str">
            <v>PAYMENT OF BT INTERNET ACCOUNTS</v>
          </cell>
          <cell r="G1187" t="str">
            <v>30432</v>
          </cell>
          <cell r="H1187" t="str">
            <v>6114</v>
          </cell>
          <cell r="I1187" t="str">
            <v>E350656</v>
          </cell>
        </row>
        <row r="1188">
          <cell r="A1188" t="str">
            <v>BRITISH TELECOMMUNICATIONS PLC</v>
          </cell>
          <cell r="B1188" t="str">
            <v>WM35218720Q004</v>
          </cell>
          <cell r="C1188">
            <v>0</v>
          </cell>
          <cell r="D1188" t="str">
            <v>PRD-9-03</v>
          </cell>
          <cell r="E1188" t="str">
            <v>O163448</v>
          </cell>
          <cell r="F1188" t="str">
            <v>PAYMENT OF BT INTERNET ACCOUNTS</v>
          </cell>
          <cell r="G1188" t="str">
            <v>30432</v>
          </cell>
          <cell r="H1188" t="str">
            <v>6114</v>
          </cell>
          <cell r="I1188" t="str">
            <v>E350656</v>
          </cell>
        </row>
        <row r="1189">
          <cell r="A1189" t="str">
            <v>BRITISH TELECOMMUNICATIONS PLC</v>
          </cell>
          <cell r="B1189" t="str">
            <v>WM35218720Q004</v>
          </cell>
          <cell r="C1189">
            <v>47.97</v>
          </cell>
          <cell r="D1189" t="str">
            <v>PRD-9-03</v>
          </cell>
          <cell r="E1189" t="str">
            <v>O163448</v>
          </cell>
          <cell r="F1189" t="str">
            <v>PAYMENT OF BT INTERNET ACCOUNTS</v>
          </cell>
          <cell r="G1189" t="str">
            <v>30432</v>
          </cell>
          <cell r="H1189" t="str">
            <v>6114</v>
          </cell>
          <cell r="I1189" t="str">
            <v>E350656</v>
          </cell>
        </row>
        <row r="1190">
          <cell r="A1190" t="str">
            <v>BRITISH TELECOMMUNICATIONS PLC</v>
          </cell>
          <cell r="B1190" t="str">
            <v>WM35132340Q006</v>
          </cell>
          <cell r="C1190">
            <v>0</v>
          </cell>
          <cell r="D1190" t="str">
            <v>PRD-9-03</v>
          </cell>
          <cell r="E1190" t="str">
            <v>O163448</v>
          </cell>
          <cell r="F1190" t="str">
            <v>PAYMENT OF BT INTERNET ACCOUNTS</v>
          </cell>
          <cell r="G1190" t="str">
            <v>30432</v>
          </cell>
          <cell r="H1190" t="str">
            <v>6114</v>
          </cell>
          <cell r="I1190" t="str">
            <v>E351977</v>
          </cell>
        </row>
        <row r="1191">
          <cell r="A1191" t="str">
            <v>BRITISH TELECOMMUNICATIONS PLC</v>
          </cell>
          <cell r="B1191" t="str">
            <v>WM35132340Q006</v>
          </cell>
          <cell r="C1191">
            <v>0</v>
          </cell>
          <cell r="D1191" t="str">
            <v>PRD-9-03</v>
          </cell>
          <cell r="E1191" t="str">
            <v>O163448</v>
          </cell>
          <cell r="F1191" t="str">
            <v>PAYMENT OF BT INTERNET ACCOUNTS</v>
          </cell>
          <cell r="G1191" t="str">
            <v>30432</v>
          </cell>
          <cell r="H1191" t="str">
            <v>6114</v>
          </cell>
          <cell r="I1191" t="str">
            <v>E351977</v>
          </cell>
        </row>
        <row r="1192">
          <cell r="A1192" t="str">
            <v>BRITISH TELECOMMUNICATIONS PLC</v>
          </cell>
          <cell r="B1192" t="str">
            <v>WM35132340Q006</v>
          </cell>
          <cell r="C1192">
            <v>47.97</v>
          </cell>
          <cell r="D1192" t="str">
            <v>PRD-9-03</v>
          </cell>
          <cell r="E1192" t="str">
            <v>O163448</v>
          </cell>
          <cell r="F1192" t="str">
            <v>PAYMENT OF BT INTERNET ACCOUNTS</v>
          </cell>
          <cell r="G1192" t="str">
            <v>30432</v>
          </cell>
          <cell r="H1192" t="str">
            <v>6114</v>
          </cell>
          <cell r="I1192" t="str">
            <v>E351977</v>
          </cell>
        </row>
        <row r="1193">
          <cell r="A1193" t="str">
            <v>BRITISH TELECOMMUNICATIONS PLC</v>
          </cell>
          <cell r="B1193" t="str">
            <v>WM34928873Q009</v>
          </cell>
          <cell r="C1193">
            <v>0</v>
          </cell>
          <cell r="D1193" t="str">
            <v>PRD-9-03</v>
          </cell>
          <cell r="E1193" t="str">
            <v>O163448</v>
          </cell>
          <cell r="F1193" t="str">
            <v>PAYMENT OF BT INTERNET ACCOUNTS</v>
          </cell>
          <cell r="G1193" t="str">
            <v>30432</v>
          </cell>
          <cell r="H1193" t="str">
            <v>6114</v>
          </cell>
          <cell r="I1193" t="str">
            <v>E350647</v>
          </cell>
        </row>
        <row r="1194">
          <cell r="A1194" t="str">
            <v>BRITISH TELECOMMUNICATIONS PLC</v>
          </cell>
          <cell r="B1194" t="str">
            <v>WM34928873Q009</v>
          </cell>
          <cell r="C1194">
            <v>0</v>
          </cell>
          <cell r="D1194" t="str">
            <v>PRD-9-03</v>
          </cell>
          <cell r="E1194" t="str">
            <v>O163448</v>
          </cell>
          <cell r="F1194" t="str">
            <v>PAYMENT OF BT INTERNET ACCOUNTS</v>
          </cell>
          <cell r="G1194" t="str">
            <v>30432</v>
          </cell>
          <cell r="H1194" t="str">
            <v>6114</v>
          </cell>
          <cell r="I1194" t="str">
            <v>E350647</v>
          </cell>
        </row>
        <row r="1195">
          <cell r="A1195" t="str">
            <v>BRITISH TELECOMMUNICATIONS PLC</v>
          </cell>
          <cell r="B1195" t="str">
            <v>WM34928873Q009</v>
          </cell>
          <cell r="C1195">
            <v>47.97</v>
          </cell>
          <cell r="D1195" t="str">
            <v>PRD-9-03</v>
          </cell>
          <cell r="E1195" t="str">
            <v>O163448</v>
          </cell>
          <cell r="F1195" t="str">
            <v>PAYMENT OF BT INTERNET ACCOUNTS</v>
          </cell>
          <cell r="G1195" t="str">
            <v>30432</v>
          </cell>
          <cell r="H1195" t="str">
            <v>6114</v>
          </cell>
          <cell r="I1195" t="str">
            <v>E350647</v>
          </cell>
        </row>
        <row r="1196">
          <cell r="A1196" t="str">
            <v>BRITISH TELECOMMUNICATIONS PLC</v>
          </cell>
          <cell r="B1196" t="str">
            <v>WM35232163Q004</v>
          </cell>
          <cell r="C1196">
            <v>0</v>
          </cell>
          <cell r="D1196" t="str">
            <v>PRD-9-03</v>
          </cell>
          <cell r="E1196" t="str">
            <v>O163448</v>
          </cell>
          <cell r="F1196" t="str">
            <v>PAYMENT OF BT INTERNET ACCOUNTS</v>
          </cell>
          <cell r="G1196" t="str">
            <v>30432</v>
          </cell>
          <cell r="H1196" t="str">
            <v>6114</v>
          </cell>
          <cell r="I1196" t="str">
            <v>E350654</v>
          </cell>
        </row>
        <row r="1197">
          <cell r="A1197" t="str">
            <v>BRITISH TELECOMMUNICATIONS PLC</v>
          </cell>
          <cell r="B1197" t="str">
            <v>WM35232163Q004</v>
          </cell>
          <cell r="C1197">
            <v>0</v>
          </cell>
          <cell r="D1197" t="str">
            <v>PRD-9-03</v>
          </cell>
          <cell r="E1197" t="str">
            <v>O163448</v>
          </cell>
          <cell r="F1197" t="str">
            <v>PAYMENT OF BT INTERNET ACCOUNTS</v>
          </cell>
          <cell r="G1197" t="str">
            <v>30432</v>
          </cell>
          <cell r="H1197" t="str">
            <v>6114</v>
          </cell>
          <cell r="I1197" t="str">
            <v>E350654</v>
          </cell>
        </row>
        <row r="1198">
          <cell r="A1198" t="str">
            <v>BRITISH TELECOMMUNICATIONS PLC</v>
          </cell>
          <cell r="B1198" t="str">
            <v>WM35232163Q004</v>
          </cell>
          <cell r="C1198">
            <v>47.97</v>
          </cell>
          <cell r="D1198" t="str">
            <v>PRD-9-03</v>
          </cell>
          <cell r="E1198" t="str">
            <v>O163448</v>
          </cell>
          <cell r="F1198" t="str">
            <v>PAYMENT OF BT INTERNET ACCOUNTS</v>
          </cell>
          <cell r="G1198" t="str">
            <v>30432</v>
          </cell>
          <cell r="H1198" t="str">
            <v>6114</v>
          </cell>
          <cell r="I1198" t="str">
            <v>E350654</v>
          </cell>
        </row>
        <row r="1199">
          <cell r="A1199" t="str">
            <v>BRITISH TELECOMMUNICATIONS PLC</v>
          </cell>
          <cell r="B1199" t="str">
            <v>WM34928877Q009</v>
          </cell>
          <cell r="C1199">
            <v>0</v>
          </cell>
          <cell r="D1199" t="str">
            <v>PRD-9-03</v>
          </cell>
          <cell r="E1199" t="str">
            <v>O163448</v>
          </cell>
          <cell r="F1199" t="str">
            <v>PAYMENT OF BT INTERNET ACCOUNTS</v>
          </cell>
          <cell r="G1199" t="str">
            <v>30432</v>
          </cell>
          <cell r="H1199" t="str">
            <v>6114</v>
          </cell>
          <cell r="I1199" t="str">
            <v>E350646</v>
          </cell>
        </row>
        <row r="1200">
          <cell r="A1200" t="str">
            <v>BRITISH TELECOMMUNICATIONS PLC</v>
          </cell>
          <cell r="B1200" t="str">
            <v>WM34928877Q009</v>
          </cell>
          <cell r="C1200">
            <v>0</v>
          </cell>
          <cell r="D1200" t="str">
            <v>PRD-9-03</v>
          </cell>
          <cell r="E1200" t="str">
            <v>O163448</v>
          </cell>
          <cell r="F1200" t="str">
            <v>PAYMENT OF BT INTERNET ACCOUNTS</v>
          </cell>
          <cell r="G1200" t="str">
            <v>30432</v>
          </cell>
          <cell r="H1200" t="str">
            <v>6114</v>
          </cell>
          <cell r="I1200" t="str">
            <v>E350646</v>
          </cell>
        </row>
        <row r="1201">
          <cell r="A1201" t="str">
            <v>BRITISH TELECOMMUNICATIONS PLC</v>
          </cell>
          <cell r="B1201" t="str">
            <v>WM34928877Q009</v>
          </cell>
          <cell r="C1201">
            <v>47.97</v>
          </cell>
          <cell r="D1201" t="str">
            <v>PRD-9-03</v>
          </cell>
          <cell r="E1201" t="str">
            <v>O163448</v>
          </cell>
          <cell r="F1201" t="str">
            <v>PAYMENT OF BT INTERNET ACCOUNTS</v>
          </cell>
          <cell r="G1201" t="str">
            <v>30432</v>
          </cell>
          <cell r="H1201" t="str">
            <v>6114</v>
          </cell>
          <cell r="I1201" t="str">
            <v>E350646</v>
          </cell>
        </row>
        <row r="1202">
          <cell r="A1202" t="str">
            <v>BRITISH TELECOMMUNICATIONS PLC</v>
          </cell>
          <cell r="B1202" t="str">
            <v>WM34928878Q009</v>
          </cell>
          <cell r="C1202">
            <v>0</v>
          </cell>
          <cell r="D1202" t="str">
            <v>PRD-9-03</v>
          </cell>
          <cell r="E1202" t="str">
            <v>O163448</v>
          </cell>
          <cell r="F1202" t="str">
            <v>PAYMENT OF BT INTERNET ACCOUNTS</v>
          </cell>
          <cell r="G1202" t="str">
            <v>30432</v>
          </cell>
          <cell r="H1202" t="str">
            <v>6114</v>
          </cell>
          <cell r="I1202" t="str">
            <v>E350645</v>
          </cell>
        </row>
        <row r="1203">
          <cell r="A1203" t="str">
            <v>BRITISH TELECOMMUNICATIONS PLC</v>
          </cell>
          <cell r="B1203" t="str">
            <v>WM34928878Q009</v>
          </cell>
          <cell r="C1203">
            <v>0</v>
          </cell>
          <cell r="D1203" t="str">
            <v>PRD-9-03</v>
          </cell>
          <cell r="E1203" t="str">
            <v>O163448</v>
          </cell>
          <cell r="F1203" t="str">
            <v>PAYMENT OF BT INTERNET ACCOUNTS</v>
          </cell>
          <cell r="G1203" t="str">
            <v>30432</v>
          </cell>
          <cell r="H1203" t="str">
            <v>6114</v>
          </cell>
          <cell r="I1203" t="str">
            <v>E350645</v>
          </cell>
        </row>
        <row r="1204">
          <cell r="A1204" t="str">
            <v>BRITISH TELECOMMUNICATIONS PLC</v>
          </cell>
          <cell r="B1204" t="str">
            <v>WM34928878Q009</v>
          </cell>
          <cell r="C1204">
            <v>47.97</v>
          </cell>
          <cell r="D1204" t="str">
            <v>PRD-9-03</v>
          </cell>
          <cell r="E1204" t="str">
            <v>O163448</v>
          </cell>
          <cell r="F1204" t="str">
            <v>PAYMENT OF BT INTERNET ACCOUNTS</v>
          </cell>
          <cell r="G1204" t="str">
            <v>30432</v>
          </cell>
          <cell r="H1204" t="str">
            <v>6114</v>
          </cell>
          <cell r="I1204" t="str">
            <v>E350645</v>
          </cell>
        </row>
        <row r="1205">
          <cell r="A1205" t="str">
            <v>BRITISH TELECOMMUNICATIONS PLC</v>
          </cell>
          <cell r="B1205" t="str">
            <v>ES82623750Q011</v>
          </cell>
          <cell r="C1205">
            <v>41.15</v>
          </cell>
          <cell r="D1205" t="str">
            <v>PRD-9-03</v>
          </cell>
          <cell r="G1205" t="str">
            <v>30432</v>
          </cell>
          <cell r="H1205" t="str">
            <v>6506</v>
          </cell>
          <cell r="I1205" t="str">
            <v>E341425</v>
          </cell>
        </row>
        <row r="1206">
          <cell r="A1206" t="str">
            <v>BRITISH TELECOMMUNICATIONS PLC</v>
          </cell>
          <cell r="B1206" t="str">
            <v>WM35185327Q005</v>
          </cell>
          <cell r="C1206">
            <v>47.97</v>
          </cell>
          <cell r="D1206" t="str">
            <v>PRD-9-03</v>
          </cell>
          <cell r="G1206" t="str">
            <v>30432</v>
          </cell>
          <cell r="H1206" t="str">
            <v>6509</v>
          </cell>
          <cell r="I1206" t="str">
            <v>E353074</v>
          </cell>
        </row>
        <row r="1207">
          <cell r="A1207" t="str">
            <v>BRITISH TELECOMMUNICATIONS PLC</v>
          </cell>
          <cell r="B1207" t="str">
            <v>WM35150221Q006</v>
          </cell>
          <cell r="C1207">
            <v>47.97</v>
          </cell>
          <cell r="D1207" t="str">
            <v>PRD-9-03</v>
          </cell>
          <cell r="G1207" t="str">
            <v>30432</v>
          </cell>
          <cell r="H1207" t="str">
            <v>6509</v>
          </cell>
          <cell r="I1207" t="str">
            <v>E353073</v>
          </cell>
        </row>
        <row r="1208">
          <cell r="A1208" t="str">
            <v>BRITISH TELECOMMUNICATIONS PLC</v>
          </cell>
          <cell r="B1208" t="str">
            <v>WM35150218Q006</v>
          </cell>
          <cell r="C1208">
            <v>47.97</v>
          </cell>
          <cell r="D1208" t="str">
            <v>PRD-9-03</v>
          </cell>
          <cell r="G1208" t="str">
            <v>30432</v>
          </cell>
          <cell r="H1208" t="str">
            <v>6509</v>
          </cell>
          <cell r="I1208" t="str">
            <v>E353072</v>
          </cell>
        </row>
        <row r="1209">
          <cell r="A1209" t="str">
            <v>BRITISH TELECOMMUNICATIONS PLC</v>
          </cell>
          <cell r="B1209" t="str">
            <v>WM35150219Q006</v>
          </cell>
          <cell r="C1209">
            <v>47.97</v>
          </cell>
          <cell r="D1209" t="str">
            <v>PRD-9-03</v>
          </cell>
          <cell r="G1209" t="str">
            <v>30432</v>
          </cell>
          <cell r="H1209" t="str">
            <v>6509</v>
          </cell>
          <cell r="I1209" t="str">
            <v>E353071</v>
          </cell>
        </row>
        <row r="1210">
          <cell r="A1210" t="str">
            <v>BUSINESS ANALYST SOLUTIONS</v>
          </cell>
          <cell r="B1210" t="str">
            <v>228</v>
          </cell>
          <cell r="C1210">
            <v>5000</v>
          </cell>
          <cell r="D1210" t="str">
            <v>PRD-9-03</v>
          </cell>
          <cell r="E1210" t="str">
            <v>O161795</v>
          </cell>
          <cell r="F1210" t="str">
            <v>CONSULTANCY FEES</v>
          </cell>
          <cell r="G1210" t="str">
            <v>30431</v>
          </cell>
          <cell r="H1210" t="str">
            <v>4501</v>
          </cell>
          <cell r="I1210" t="str">
            <v>E351369</v>
          </cell>
        </row>
        <row r="1211">
          <cell r="A1211" t="str">
            <v>CABLE &amp; WIRELESS COMMUNICATIONS SERVICES LTD</v>
          </cell>
          <cell r="B1211" t="str">
            <v>180618</v>
          </cell>
          <cell r="C1211">
            <v>831.83</v>
          </cell>
          <cell r="D1211" t="str">
            <v>PRD-9-03</v>
          </cell>
          <cell r="G1211" t="str">
            <v>30432</v>
          </cell>
          <cell r="H1211" t="str">
            <v>6113</v>
          </cell>
          <cell r="I1211" t="str">
            <v>E353562</v>
          </cell>
        </row>
        <row r="1212">
          <cell r="A1212" t="str">
            <v>CABLE &amp; WIRELESS COMMUNICATIONS SERVICES LTD</v>
          </cell>
          <cell r="B1212" t="str">
            <v>181774</v>
          </cell>
          <cell r="C1212">
            <v>831.83</v>
          </cell>
          <cell r="D1212" t="str">
            <v>PRD-9-03</v>
          </cell>
          <cell r="G1212" t="str">
            <v>30432</v>
          </cell>
          <cell r="H1212" t="str">
            <v>6113</v>
          </cell>
          <cell r="I1212" t="str">
            <v>E353092</v>
          </cell>
        </row>
        <row r="1213">
          <cell r="A1213" t="str">
            <v>CABLE &amp; WIRELESS COMMUNICATIONS SERVICES LTD</v>
          </cell>
          <cell r="B1213" t="str">
            <v>16537004</v>
          </cell>
          <cell r="C1213">
            <v>129.25</v>
          </cell>
          <cell r="D1213" t="str">
            <v>PRD-9-03</v>
          </cell>
          <cell r="G1213" t="str">
            <v>30432</v>
          </cell>
          <cell r="H1213" t="str">
            <v>6113</v>
          </cell>
          <cell r="I1213" t="str">
            <v>E350741</v>
          </cell>
        </row>
        <row r="1214">
          <cell r="A1214" t="str">
            <v>CABLE &amp; WIRELESS COMMUNICATIONS SERVICES LTD</v>
          </cell>
          <cell r="B1214" t="str">
            <v>20005099</v>
          </cell>
          <cell r="C1214">
            <v>925</v>
          </cell>
          <cell r="D1214" t="str">
            <v>PRD-9-03</v>
          </cell>
          <cell r="G1214" t="str">
            <v>30432</v>
          </cell>
          <cell r="H1214" t="str">
            <v>6113</v>
          </cell>
          <cell r="I1214" t="str">
            <v>E353256</v>
          </cell>
        </row>
        <row r="1215">
          <cell r="A1215" t="str">
            <v>CDR GROUP LTD</v>
          </cell>
          <cell r="B1215" t="str">
            <v>035920</v>
          </cell>
          <cell r="C1215">
            <v>244</v>
          </cell>
          <cell r="D1215" t="str">
            <v>PRD-9-03</v>
          </cell>
          <cell r="E1215" t="str">
            <v>O163518</v>
          </cell>
          <cell r="F1215" t="str">
            <v>IT LICENCES</v>
          </cell>
          <cell r="G1215" t="str">
            <v>30430</v>
          </cell>
          <cell r="H1215" t="str">
            <v>6111</v>
          </cell>
          <cell r="I1215" t="str">
            <v>E352084</v>
          </cell>
        </row>
        <row r="1216">
          <cell r="A1216" t="str">
            <v>CLIFF TECHNOLOGIES LTD</v>
          </cell>
          <cell r="B1216" t="str">
            <v>031013</v>
          </cell>
          <cell r="C1216">
            <v>3044</v>
          </cell>
          <cell r="D1216" t="str">
            <v>PRD-9-03</v>
          </cell>
          <cell r="E1216" t="str">
            <v>O158830</v>
          </cell>
          <cell r="F1216" t="str">
            <v>MANAGED SERVICES</v>
          </cell>
          <cell r="G1216" t="str">
            <v>30432</v>
          </cell>
          <cell r="H1216" t="str">
            <v>4524</v>
          </cell>
          <cell r="I1216" t="str">
            <v>E351495</v>
          </cell>
        </row>
        <row r="1217">
          <cell r="A1217" t="str">
            <v>COMMIDEA</v>
          </cell>
          <cell r="B1217" t="str">
            <v>0000050194</v>
          </cell>
          <cell r="C1217">
            <v>17</v>
          </cell>
          <cell r="D1217" t="str">
            <v>PRD-9-03</v>
          </cell>
          <cell r="E1217" t="str">
            <v>O154505</v>
          </cell>
          <cell r="F1217" t="str">
            <v>SOFTWARE MAINTENANCE</v>
          </cell>
          <cell r="G1217" t="str">
            <v>30430</v>
          </cell>
          <cell r="H1217" t="str">
            <v>6107</v>
          </cell>
          <cell r="I1217" t="str">
            <v>E353076</v>
          </cell>
        </row>
        <row r="1218">
          <cell r="A1218" t="str">
            <v>COMMIDEA</v>
          </cell>
          <cell r="B1218" t="str">
            <v>0000053576</v>
          </cell>
          <cell r="C1218">
            <v>17</v>
          </cell>
          <cell r="D1218" t="str">
            <v>PRD-9-03</v>
          </cell>
          <cell r="E1218" t="str">
            <v>O154505</v>
          </cell>
          <cell r="F1218" t="str">
            <v>SOFTWARE MAINTENANCE</v>
          </cell>
          <cell r="G1218" t="str">
            <v>30430</v>
          </cell>
          <cell r="H1218" t="str">
            <v>6107</v>
          </cell>
          <cell r="I1218" t="str">
            <v>E353077</v>
          </cell>
        </row>
        <row r="1219">
          <cell r="A1219" t="str">
            <v>COMMIDEA</v>
          </cell>
          <cell r="B1219" t="str">
            <v>0000055233</v>
          </cell>
          <cell r="C1219">
            <v>17</v>
          </cell>
          <cell r="D1219" t="str">
            <v>PRD-9-03</v>
          </cell>
          <cell r="E1219" t="str">
            <v>O154505</v>
          </cell>
          <cell r="F1219" t="str">
            <v>SOFTWARE MAINTENANCE</v>
          </cell>
          <cell r="G1219" t="str">
            <v>30430</v>
          </cell>
          <cell r="H1219" t="str">
            <v>6107</v>
          </cell>
          <cell r="I1219" t="str">
            <v>E353078</v>
          </cell>
        </row>
        <row r="1220">
          <cell r="A1220" t="str">
            <v>COMPUTACENTER LTD</v>
          </cell>
          <cell r="B1220" t="str">
            <v>4546525</v>
          </cell>
          <cell r="C1220">
            <v>30.28</v>
          </cell>
          <cell r="D1220" t="str">
            <v>PRD-9-03</v>
          </cell>
          <cell r="E1220" t="str">
            <v>O161018</v>
          </cell>
          <cell r="F1220" t="str">
            <v>IT HARDWARE</v>
          </cell>
          <cell r="G1220" t="str">
            <v>30432</v>
          </cell>
          <cell r="H1220" t="str">
            <v>4301</v>
          </cell>
          <cell r="I1220" t="str">
            <v>E349834</v>
          </cell>
        </row>
        <row r="1221">
          <cell r="A1221" t="str">
            <v>COMPUTACENTER LTD</v>
          </cell>
          <cell r="B1221" t="str">
            <v>4546525</v>
          </cell>
          <cell r="C1221">
            <v>30.28</v>
          </cell>
          <cell r="D1221" t="str">
            <v>PRD-9-03</v>
          </cell>
          <cell r="E1221" t="str">
            <v>O161018</v>
          </cell>
          <cell r="F1221" t="str">
            <v>IT HARDWARE</v>
          </cell>
          <cell r="G1221" t="str">
            <v>30432</v>
          </cell>
          <cell r="H1221" t="str">
            <v>4301</v>
          </cell>
          <cell r="I1221" t="str">
            <v>E349834</v>
          </cell>
        </row>
        <row r="1222">
          <cell r="A1222" t="str">
            <v>COMPUTACENTER LTD</v>
          </cell>
          <cell r="B1222" t="str">
            <v>4578705</v>
          </cell>
          <cell r="C1222">
            <v>-30.28</v>
          </cell>
          <cell r="D1222" t="str">
            <v>PRD-9-03</v>
          </cell>
          <cell r="E1222" t="str">
            <v>O161018</v>
          </cell>
          <cell r="F1222" t="str">
            <v>IT HARDWARE</v>
          </cell>
          <cell r="G1222" t="str">
            <v>30432</v>
          </cell>
          <cell r="H1222" t="str">
            <v>4301</v>
          </cell>
          <cell r="I1222" t="str">
            <v>E351963</v>
          </cell>
        </row>
        <row r="1223">
          <cell r="A1223" t="str">
            <v>COMPUTACENTER LTD</v>
          </cell>
          <cell r="B1223" t="str">
            <v>4578705</v>
          </cell>
          <cell r="C1223">
            <v>-30.28</v>
          </cell>
          <cell r="D1223" t="str">
            <v>PRD-9-03</v>
          </cell>
          <cell r="E1223" t="str">
            <v>O161018</v>
          </cell>
          <cell r="F1223" t="str">
            <v>IT HARDWARE</v>
          </cell>
          <cell r="G1223" t="str">
            <v>30432</v>
          </cell>
          <cell r="H1223" t="str">
            <v>4301</v>
          </cell>
          <cell r="I1223" t="str">
            <v>E351963</v>
          </cell>
        </row>
        <row r="1224">
          <cell r="A1224" t="str">
            <v>COMPUTACENTER LTD</v>
          </cell>
          <cell r="B1224" t="str">
            <v>4586268</v>
          </cell>
          <cell r="C1224">
            <v>5201.2</v>
          </cell>
          <cell r="D1224" t="str">
            <v>PRD-9-03</v>
          </cell>
          <cell r="E1224" t="str">
            <v>O163715</v>
          </cell>
          <cell r="F1224" t="str">
            <v>MANAGED SERVICES</v>
          </cell>
          <cell r="G1224" t="str">
            <v>30432</v>
          </cell>
          <cell r="H1224" t="str">
            <v>4524</v>
          </cell>
          <cell r="I1224" t="str">
            <v>E352430</v>
          </cell>
        </row>
        <row r="1225">
          <cell r="A1225" t="str">
            <v>COMPUTACENTER LTD</v>
          </cell>
          <cell r="B1225" t="str">
            <v>4551975</v>
          </cell>
          <cell r="C1225">
            <v>5175</v>
          </cell>
          <cell r="D1225" t="str">
            <v>PRD-9-03</v>
          </cell>
          <cell r="E1225" t="str">
            <v>O162336</v>
          </cell>
          <cell r="F1225" t="str">
            <v>MANAGED SERVICES</v>
          </cell>
          <cell r="G1225" t="str">
            <v>30432</v>
          </cell>
          <cell r="H1225" t="str">
            <v>4524</v>
          </cell>
          <cell r="I1225" t="str">
            <v>E350087</v>
          </cell>
        </row>
        <row r="1226">
          <cell r="A1226" t="str">
            <v>COMPUTACENTER LTD</v>
          </cell>
          <cell r="B1226" t="str">
            <v>4551975</v>
          </cell>
          <cell r="C1226">
            <v>1094</v>
          </cell>
          <cell r="D1226" t="str">
            <v>PRD-9-03</v>
          </cell>
          <cell r="E1226" t="str">
            <v>O162336</v>
          </cell>
          <cell r="F1226" t="str">
            <v>MANAGED SERVICES</v>
          </cell>
          <cell r="G1226" t="str">
            <v>30432</v>
          </cell>
          <cell r="H1226" t="str">
            <v>4524</v>
          </cell>
          <cell r="I1226" t="str">
            <v>E350087</v>
          </cell>
        </row>
        <row r="1227">
          <cell r="A1227" t="str">
            <v>COMPUTACENTER LTD</v>
          </cell>
          <cell r="B1227" t="str">
            <v>4551975</v>
          </cell>
          <cell r="C1227">
            <v>1300</v>
          </cell>
          <cell r="D1227" t="str">
            <v>PRD-9-03</v>
          </cell>
          <cell r="E1227" t="str">
            <v>O162336</v>
          </cell>
          <cell r="F1227" t="str">
            <v>MANAGED SERVICES</v>
          </cell>
          <cell r="G1227" t="str">
            <v>30432</v>
          </cell>
          <cell r="H1227" t="str">
            <v>4524</v>
          </cell>
          <cell r="I1227" t="str">
            <v>E350087</v>
          </cell>
        </row>
        <row r="1228">
          <cell r="A1228" t="str">
            <v>COMPUTACENTER LTD</v>
          </cell>
          <cell r="B1228" t="str">
            <v>4551975</v>
          </cell>
          <cell r="C1228">
            <v>975</v>
          </cell>
          <cell r="D1228" t="str">
            <v>PRD-9-03</v>
          </cell>
          <cell r="E1228" t="str">
            <v>O162336</v>
          </cell>
          <cell r="F1228" t="str">
            <v>MANAGED SERVICES</v>
          </cell>
          <cell r="G1228" t="str">
            <v>30432</v>
          </cell>
          <cell r="H1228" t="str">
            <v>4524</v>
          </cell>
          <cell r="I1228" t="str">
            <v>E350087</v>
          </cell>
        </row>
        <row r="1229">
          <cell r="A1229" t="str">
            <v>COMPUTACENTER LTD</v>
          </cell>
          <cell r="B1229" t="str">
            <v>4551975</v>
          </cell>
          <cell r="C1229">
            <v>600</v>
          </cell>
          <cell r="D1229" t="str">
            <v>PRD-9-03</v>
          </cell>
          <cell r="E1229" t="str">
            <v>O162336</v>
          </cell>
          <cell r="F1229" t="str">
            <v>MANAGED SERVICES</v>
          </cell>
          <cell r="G1229" t="str">
            <v>30432</v>
          </cell>
          <cell r="H1229" t="str">
            <v>4524</v>
          </cell>
          <cell r="I1229" t="str">
            <v>E350087</v>
          </cell>
        </row>
        <row r="1230">
          <cell r="A1230" t="str">
            <v>COMPUTACENTER LTD</v>
          </cell>
          <cell r="B1230" t="str">
            <v>4563293</v>
          </cell>
          <cell r="C1230">
            <v>204205.12</v>
          </cell>
          <cell r="D1230" t="str">
            <v>PRD-9-03</v>
          </cell>
          <cell r="E1230" t="str">
            <v>O162515</v>
          </cell>
          <cell r="F1230" t="str">
            <v>MANAGED SERVICES</v>
          </cell>
          <cell r="G1230" t="str">
            <v>30432</v>
          </cell>
          <cell r="H1230" t="str">
            <v>4524</v>
          </cell>
          <cell r="I1230" t="str">
            <v>E350967</v>
          </cell>
        </row>
        <row r="1231">
          <cell r="A1231" t="str">
            <v>COMPUTACENTER LTD</v>
          </cell>
          <cell r="B1231" t="str">
            <v>4581618</v>
          </cell>
          <cell r="C1231">
            <v>37224</v>
          </cell>
          <cell r="D1231" t="str">
            <v>PRD-9-03</v>
          </cell>
          <cell r="E1231" t="str">
            <v>O162557</v>
          </cell>
          <cell r="F1231" t="str">
            <v>IT SOFTWARE</v>
          </cell>
          <cell r="G1231" t="str">
            <v>30430</v>
          </cell>
          <cell r="H1231" t="str">
            <v>6102</v>
          </cell>
          <cell r="I1231" t="str">
            <v>E352093</v>
          </cell>
        </row>
        <row r="1232">
          <cell r="A1232" t="str">
            <v>COMPUTACENTER LTD</v>
          </cell>
          <cell r="B1232" t="str">
            <v>4576349</v>
          </cell>
          <cell r="C1232">
            <v>76.42</v>
          </cell>
          <cell r="D1232" t="str">
            <v>PRD-9-03</v>
          </cell>
          <cell r="E1232" t="str">
            <v>O163265</v>
          </cell>
          <cell r="F1232" t="str">
            <v>IT HARDWARE</v>
          </cell>
          <cell r="G1232" t="str">
            <v>30432</v>
          </cell>
          <cell r="H1232" t="str">
            <v>6102</v>
          </cell>
          <cell r="I1232" t="str">
            <v>E351725</v>
          </cell>
        </row>
        <row r="1233">
          <cell r="A1233" t="str">
            <v>COMPUTACENTER LTD</v>
          </cell>
          <cell r="B1233" t="str">
            <v>4576347</v>
          </cell>
          <cell r="C1233">
            <v>76.42</v>
          </cell>
          <cell r="D1233" t="str">
            <v>PRD-9-03</v>
          </cell>
          <cell r="E1233" t="str">
            <v>O163259</v>
          </cell>
          <cell r="F1233" t="str">
            <v>IT HARDWARE</v>
          </cell>
          <cell r="G1233" t="str">
            <v>30432</v>
          </cell>
          <cell r="H1233" t="str">
            <v>6102</v>
          </cell>
          <cell r="I1233" t="str">
            <v>E351726</v>
          </cell>
        </row>
        <row r="1234">
          <cell r="A1234" t="str">
            <v>COMPUTACENTER LTD</v>
          </cell>
          <cell r="B1234" t="str">
            <v>4576346</v>
          </cell>
          <cell r="C1234">
            <v>219.75</v>
          </cell>
          <cell r="D1234" t="str">
            <v>PRD-9-03</v>
          </cell>
          <cell r="E1234" t="str">
            <v>O163258</v>
          </cell>
          <cell r="F1234" t="str">
            <v>IT HARDWARE</v>
          </cell>
          <cell r="G1234" t="str">
            <v>30432</v>
          </cell>
          <cell r="H1234" t="str">
            <v>6102</v>
          </cell>
          <cell r="I1234" t="str">
            <v>E351727</v>
          </cell>
        </row>
        <row r="1235">
          <cell r="A1235" t="str">
            <v>COMPUTACENTER LTD</v>
          </cell>
          <cell r="B1235" t="str">
            <v>4576293</v>
          </cell>
          <cell r="C1235">
            <v>76.42</v>
          </cell>
          <cell r="D1235" t="str">
            <v>PRD-9-03</v>
          </cell>
          <cell r="E1235" t="str">
            <v>O163270</v>
          </cell>
          <cell r="F1235" t="str">
            <v>IT HARDWARE</v>
          </cell>
          <cell r="G1235" t="str">
            <v>30432</v>
          </cell>
          <cell r="H1235" t="str">
            <v>6102</v>
          </cell>
          <cell r="I1235" t="str">
            <v>E351728</v>
          </cell>
        </row>
        <row r="1236">
          <cell r="A1236" t="str">
            <v>COMPUTACENTER LTD</v>
          </cell>
          <cell r="B1236" t="str">
            <v>4576293</v>
          </cell>
          <cell r="C1236">
            <v>36.5</v>
          </cell>
          <cell r="D1236" t="str">
            <v>PRD-9-03</v>
          </cell>
          <cell r="E1236" t="str">
            <v>O163270</v>
          </cell>
          <cell r="F1236" t="str">
            <v>IT HARDWARE</v>
          </cell>
          <cell r="G1236" t="str">
            <v>30432</v>
          </cell>
          <cell r="H1236" t="str">
            <v>6102</v>
          </cell>
          <cell r="I1236" t="str">
            <v>E351728</v>
          </cell>
        </row>
        <row r="1237">
          <cell r="A1237" t="str">
            <v>COMPUTACENTER LTD</v>
          </cell>
          <cell r="B1237" t="str">
            <v>4534116</v>
          </cell>
          <cell r="C1237">
            <v>214.88</v>
          </cell>
          <cell r="D1237" t="str">
            <v>PRD-9-03</v>
          </cell>
          <cell r="E1237" t="str">
            <v>O161002</v>
          </cell>
          <cell r="F1237" t="str">
            <v>IT SOFTWARE</v>
          </cell>
          <cell r="G1237" t="str">
            <v>30432</v>
          </cell>
          <cell r="H1237" t="str">
            <v>6102</v>
          </cell>
          <cell r="I1237" t="str">
            <v>E348647</v>
          </cell>
        </row>
        <row r="1238">
          <cell r="A1238" t="str">
            <v>COMPUTACENTER LTD</v>
          </cell>
          <cell r="B1238" t="str">
            <v>4594993</v>
          </cell>
          <cell r="C1238">
            <v>30</v>
          </cell>
          <cell r="D1238" t="str">
            <v>PRD-9-03</v>
          </cell>
          <cell r="E1238" t="str">
            <v>O163901</v>
          </cell>
          <cell r="F1238" t="str">
            <v>IT HARDWARE</v>
          </cell>
          <cell r="G1238" t="str">
            <v>30432</v>
          </cell>
          <cell r="H1238" t="str">
            <v>6103</v>
          </cell>
          <cell r="I1238" t="str">
            <v>E352899</v>
          </cell>
        </row>
        <row r="1239">
          <cell r="A1239" t="str">
            <v>COMPUTACENTER LTD</v>
          </cell>
          <cell r="B1239" t="str">
            <v>4601926</v>
          </cell>
          <cell r="C1239">
            <v>72.45</v>
          </cell>
          <cell r="D1239" t="str">
            <v>PRD-9-03</v>
          </cell>
          <cell r="E1239" t="str">
            <v>O164043</v>
          </cell>
          <cell r="F1239" t="str">
            <v>IT HARDWARE</v>
          </cell>
          <cell r="G1239" t="str">
            <v>30432</v>
          </cell>
          <cell r="H1239" t="str">
            <v>6103</v>
          </cell>
          <cell r="I1239" t="str">
            <v>E353417</v>
          </cell>
        </row>
        <row r="1240">
          <cell r="A1240" t="str">
            <v>COMPUTACENTER LTD</v>
          </cell>
          <cell r="B1240" t="str">
            <v>4591571</v>
          </cell>
          <cell r="C1240">
            <v>249.19</v>
          </cell>
          <cell r="D1240" t="str">
            <v>PRD-9-03</v>
          </cell>
          <cell r="E1240" t="str">
            <v>O163274</v>
          </cell>
          <cell r="F1240" t="str">
            <v>IT HARDWARE</v>
          </cell>
          <cell r="G1240" t="str">
            <v>30432</v>
          </cell>
          <cell r="H1240" t="str">
            <v>6103</v>
          </cell>
          <cell r="I1240" t="str">
            <v>E352724</v>
          </cell>
        </row>
        <row r="1241">
          <cell r="A1241" t="str">
            <v>COMPUTACENTER LTD</v>
          </cell>
          <cell r="B1241" t="str">
            <v>4591571</v>
          </cell>
          <cell r="C1241">
            <v>36.75</v>
          </cell>
          <cell r="D1241" t="str">
            <v>PRD-9-03</v>
          </cell>
          <cell r="E1241" t="str">
            <v>O163274</v>
          </cell>
          <cell r="F1241" t="str">
            <v>IT HARDWARE</v>
          </cell>
          <cell r="G1241" t="str">
            <v>30432</v>
          </cell>
          <cell r="H1241" t="str">
            <v>6103</v>
          </cell>
          <cell r="I1241" t="str">
            <v>E352724</v>
          </cell>
        </row>
        <row r="1242">
          <cell r="A1242" t="str">
            <v>COMPUTACENTER LTD</v>
          </cell>
          <cell r="B1242" t="str">
            <v>4591691</v>
          </cell>
          <cell r="C1242">
            <v>107.81</v>
          </cell>
          <cell r="D1242" t="str">
            <v>PRD-9-03</v>
          </cell>
          <cell r="E1242" t="str">
            <v>O163272</v>
          </cell>
          <cell r="F1242" t="str">
            <v>IT HARDWARE</v>
          </cell>
          <cell r="G1242" t="str">
            <v>30432</v>
          </cell>
          <cell r="H1242" t="str">
            <v>6103</v>
          </cell>
          <cell r="I1242" t="str">
            <v>E352723</v>
          </cell>
        </row>
        <row r="1243">
          <cell r="A1243" t="str">
            <v>COMPUTACENTER LTD</v>
          </cell>
          <cell r="B1243" t="str">
            <v>4591691</v>
          </cell>
          <cell r="C1243">
            <v>249.19</v>
          </cell>
          <cell r="D1243" t="str">
            <v>PRD-9-03</v>
          </cell>
          <cell r="E1243" t="str">
            <v>O163272</v>
          </cell>
          <cell r="F1243" t="str">
            <v>IT HARDWARE</v>
          </cell>
          <cell r="G1243" t="str">
            <v>30432</v>
          </cell>
          <cell r="H1243" t="str">
            <v>6103</v>
          </cell>
          <cell r="I1243" t="str">
            <v>E352723</v>
          </cell>
        </row>
        <row r="1244">
          <cell r="A1244" t="str">
            <v>COMPUTACENTER LTD</v>
          </cell>
          <cell r="B1244" t="str">
            <v>4591691</v>
          </cell>
          <cell r="C1244">
            <v>36.75</v>
          </cell>
          <cell r="D1244" t="str">
            <v>PRD-9-03</v>
          </cell>
          <cell r="E1244" t="str">
            <v>O163272</v>
          </cell>
          <cell r="F1244" t="str">
            <v>IT HARDWARE</v>
          </cell>
          <cell r="G1244" t="str">
            <v>30432</v>
          </cell>
          <cell r="H1244" t="str">
            <v>6103</v>
          </cell>
          <cell r="I1244" t="str">
            <v>E352723</v>
          </cell>
        </row>
        <row r="1245">
          <cell r="A1245" t="str">
            <v>COMPUTACENTER LTD</v>
          </cell>
          <cell r="B1245" t="str">
            <v>4591475</v>
          </cell>
          <cell r="C1245">
            <v>864</v>
          </cell>
          <cell r="D1245" t="str">
            <v>PRD-9-03</v>
          </cell>
          <cell r="E1245" t="str">
            <v>O160434</v>
          </cell>
          <cell r="F1245" t="str">
            <v>IT HARDWARE</v>
          </cell>
          <cell r="G1245" t="str">
            <v>30432</v>
          </cell>
          <cell r="H1245" t="str">
            <v>6103</v>
          </cell>
          <cell r="I1245" t="str">
            <v>E352725</v>
          </cell>
        </row>
        <row r="1246">
          <cell r="A1246" t="str">
            <v>COMPUTACENTER LTD</v>
          </cell>
          <cell r="B1246" t="str">
            <v>4591414</v>
          </cell>
          <cell r="C1246">
            <v>0</v>
          </cell>
          <cell r="D1246" t="str">
            <v>PRD-9-03</v>
          </cell>
          <cell r="E1246" t="str">
            <v>O160434</v>
          </cell>
          <cell r="F1246" t="str">
            <v>IT HARDWARE</v>
          </cell>
          <cell r="G1246" t="str">
            <v>30432</v>
          </cell>
          <cell r="H1246" t="str">
            <v>6103</v>
          </cell>
          <cell r="I1246" t="str">
            <v>E352726</v>
          </cell>
        </row>
        <row r="1247">
          <cell r="A1247" t="str">
            <v>COMPUTACENTER LTD</v>
          </cell>
          <cell r="B1247" t="str">
            <v>4591414</v>
          </cell>
          <cell r="C1247">
            <v>1296</v>
          </cell>
          <cell r="D1247" t="str">
            <v>PRD-9-03</v>
          </cell>
          <cell r="E1247" t="str">
            <v>O160434</v>
          </cell>
          <cell r="F1247" t="str">
            <v>IT HARDWARE</v>
          </cell>
          <cell r="G1247" t="str">
            <v>30432</v>
          </cell>
          <cell r="H1247" t="str">
            <v>6103</v>
          </cell>
          <cell r="I1247" t="str">
            <v>E352726</v>
          </cell>
        </row>
        <row r="1248">
          <cell r="A1248" t="str">
            <v>COMPUTACENTER LTD</v>
          </cell>
          <cell r="B1248" t="str">
            <v>4587518</v>
          </cell>
          <cell r="C1248">
            <v>89.25</v>
          </cell>
          <cell r="D1248" t="str">
            <v>PRD-9-03</v>
          </cell>
          <cell r="E1248" t="str">
            <v>O163272</v>
          </cell>
          <cell r="F1248" t="str">
            <v>IT HARDWARE</v>
          </cell>
          <cell r="G1248" t="str">
            <v>30432</v>
          </cell>
          <cell r="H1248" t="str">
            <v>6103</v>
          </cell>
          <cell r="I1248" t="str">
            <v>E353254</v>
          </cell>
        </row>
        <row r="1249">
          <cell r="A1249" t="str">
            <v>COMPUTACENTER LTD</v>
          </cell>
          <cell r="B1249" t="str">
            <v>4587518</v>
          </cell>
          <cell r="C1249">
            <v>1.92</v>
          </cell>
          <cell r="D1249" t="str">
            <v>PRD-9-03</v>
          </cell>
          <cell r="E1249" t="str">
            <v>O163272</v>
          </cell>
          <cell r="F1249" t="str">
            <v>IT HARDWARE</v>
          </cell>
          <cell r="G1249" t="str">
            <v>30432</v>
          </cell>
          <cell r="H1249" t="str">
            <v>6103</v>
          </cell>
          <cell r="I1249" t="str">
            <v>E353254</v>
          </cell>
        </row>
        <row r="1250">
          <cell r="A1250" t="str">
            <v>COMPUTACENTER LTD</v>
          </cell>
          <cell r="B1250" t="str">
            <v>4587518</v>
          </cell>
          <cell r="C1250">
            <v>41.18</v>
          </cell>
          <cell r="D1250" t="str">
            <v>PRD-9-03</v>
          </cell>
          <cell r="E1250" t="str">
            <v>O163272</v>
          </cell>
          <cell r="F1250" t="str">
            <v>IT HARDWARE</v>
          </cell>
          <cell r="G1250" t="str">
            <v>30432</v>
          </cell>
          <cell r="H1250" t="str">
            <v>6103</v>
          </cell>
          <cell r="I1250" t="str">
            <v>E353254</v>
          </cell>
        </row>
        <row r="1251">
          <cell r="A1251" t="str">
            <v>COMPUTACENTER LTD</v>
          </cell>
          <cell r="B1251" t="str">
            <v>4587518</v>
          </cell>
          <cell r="C1251">
            <v>287</v>
          </cell>
          <cell r="D1251" t="str">
            <v>PRD-9-03</v>
          </cell>
          <cell r="E1251" t="str">
            <v>O163272</v>
          </cell>
          <cell r="F1251" t="str">
            <v>IT HARDWARE</v>
          </cell>
          <cell r="G1251" t="str">
            <v>30432</v>
          </cell>
          <cell r="H1251" t="str">
            <v>6103</v>
          </cell>
          <cell r="I1251" t="str">
            <v>E353254</v>
          </cell>
        </row>
        <row r="1252">
          <cell r="A1252" t="str">
            <v>COMPUTACENTER LTD</v>
          </cell>
          <cell r="B1252" t="str">
            <v>4587518</v>
          </cell>
          <cell r="C1252">
            <v>41.18</v>
          </cell>
          <cell r="D1252" t="str">
            <v>PRD-9-03</v>
          </cell>
          <cell r="E1252" t="str">
            <v>O163272</v>
          </cell>
          <cell r="F1252" t="str">
            <v>IT HARDWARE</v>
          </cell>
          <cell r="G1252" t="str">
            <v>30432</v>
          </cell>
          <cell r="H1252" t="str">
            <v>6103</v>
          </cell>
          <cell r="I1252" t="str">
            <v>E353254</v>
          </cell>
        </row>
        <row r="1253">
          <cell r="A1253" t="str">
            <v>COMPUTACENTER LTD</v>
          </cell>
          <cell r="B1253" t="str">
            <v>4588122</v>
          </cell>
          <cell r="C1253">
            <v>41.48</v>
          </cell>
          <cell r="D1253" t="str">
            <v>PRD-9-03</v>
          </cell>
          <cell r="E1253" t="str">
            <v>O163707</v>
          </cell>
          <cell r="F1253" t="str">
            <v>IT HARDWARE</v>
          </cell>
          <cell r="G1253" t="str">
            <v>30432</v>
          </cell>
          <cell r="H1253" t="str">
            <v>6103</v>
          </cell>
          <cell r="I1253" t="str">
            <v>E353249</v>
          </cell>
        </row>
        <row r="1254">
          <cell r="A1254" t="str">
            <v>COMPUTACENTER LTD</v>
          </cell>
          <cell r="B1254" t="str">
            <v>4587651</v>
          </cell>
          <cell r="C1254">
            <v>172.27</v>
          </cell>
          <cell r="D1254" t="str">
            <v>PRD-9-03</v>
          </cell>
          <cell r="E1254" t="str">
            <v>O163274</v>
          </cell>
          <cell r="F1254" t="str">
            <v>IT HARDWARE</v>
          </cell>
          <cell r="G1254" t="str">
            <v>30432</v>
          </cell>
          <cell r="H1254" t="str">
            <v>6103</v>
          </cell>
          <cell r="I1254" t="str">
            <v>E353251</v>
          </cell>
        </row>
        <row r="1255">
          <cell r="A1255" t="str">
            <v>COMPUTACENTER LTD</v>
          </cell>
          <cell r="B1255" t="str">
            <v>4587651</v>
          </cell>
          <cell r="C1255">
            <v>1.92</v>
          </cell>
          <cell r="D1255" t="str">
            <v>PRD-9-03</v>
          </cell>
          <cell r="E1255" t="str">
            <v>O163274</v>
          </cell>
          <cell r="F1255" t="str">
            <v>IT HARDWARE</v>
          </cell>
          <cell r="G1255" t="str">
            <v>30432</v>
          </cell>
          <cell r="H1255" t="str">
            <v>6103</v>
          </cell>
          <cell r="I1255" t="str">
            <v>E353251</v>
          </cell>
        </row>
        <row r="1256">
          <cell r="A1256" t="str">
            <v>COMPUTACENTER LTD</v>
          </cell>
          <cell r="B1256" t="str">
            <v>4587651</v>
          </cell>
          <cell r="C1256">
            <v>89.25</v>
          </cell>
          <cell r="D1256" t="str">
            <v>PRD-9-03</v>
          </cell>
          <cell r="E1256" t="str">
            <v>O163274</v>
          </cell>
          <cell r="F1256" t="str">
            <v>IT HARDWARE</v>
          </cell>
          <cell r="G1256" t="str">
            <v>30432</v>
          </cell>
          <cell r="H1256" t="str">
            <v>6103</v>
          </cell>
          <cell r="I1256" t="str">
            <v>E353251</v>
          </cell>
        </row>
        <row r="1257">
          <cell r="A1257" t="str">
            <v>COMPUTACENTER LTD</v>
          </cell>
          <cell r="B1257" t="str">
            <v>4587651</v>
          </cell>
          <cell r="C1257">
            <v>41.18</v>
          </cell>
          <cell r="D1257" t="str">
            <v>PRD-9-03</v>
          </cell>
          <cell r="E1257" t="str">
            <v>O163274</v>
          </cell>
          <cell r="F1257" t="str">
            <v>IT HARDWARE</v>
          </cell>
          <cell r="G1257" t="str">
            <v>30432</v>
          </cell>
          <cell r="H1257" t="str">
            <v>6103</v>
          </cell>
          <cell r="I1257" t="str">
            <v>E353251</v>
          </cell>
        </row>
        <row r="1258">
          <cell r="A1258" t="str">
            <v>COMPUTACENTER LTD</v>
          </cell>
          <cell r="B1258" t="str">
            <v>4587651</v>
          </cell>
          <cell r="C1258">
            <v>287</v>
          </cell>
          <cell r="D1258" t="str">
            <v>PRD-9-03</v>
          </cell>
          <cell r="E1258" t="str">
            <v>O163274</v>
          </cell>
          <cell r="F1258" t="str">
            <v>IT HARDWARE</v>
          </cell>
          <cell r="G1258" t="str">
            <v>30432</v>
          </cell>
          <cell r="H1258" t="str">
            <v>6103</v>
          </cell>
          <cell r="I1258" t="str">
            <v>E353251</v>
          </cell>
        </row>
        <row r="1259">
          <cell r="A1259" t="str">
            <v>COMPUTACENTER LTD</v>
          </cell>
          <cell r="B1259" t="str">
            <v>4587651</v>
          </cell>
          <cell r="C1259">
            <v>132.43</v>
          </cell>
          <cell r="D1259" t="str">
            <v>PRD-9-03</v>
          </cell>
          <cell r="E1259" t="str">
            <v>O163274</v>
          </cell>
          <cell r="F1259" t="str">
            <v>IT HARDWARE</v>
          </cell>
          <cell r="G1259" t="str">
            <v>30432</v>
          </cell>
          <cell r="H1259" t="str">
            <v>6103</v>
          </cell>
          <cell r="I1259" t="str">
            <v>E353251</v>
          </cell>
        </row>
        <row r="1260">
          <cell r="A1260" t="str">
            <v>COMPUTACENTER LTD</v>
          </cell>
          <cell r="B1260" t="str">
            <v>4587540</v>
          </cell>
          <cell r="C1260">
            <v>647</v>
          </cell>
          <cell r="D1260" t="str">
            <v>PRD-9-03</v>
          </cell>
          <cell r="E1260" t="str">
            <v>O163683</v>
          </cell>
          <cell r="F1260" t="str">
            <v>IT HARDWARE</v>
          </cell>
          <cell r="G1260" t="str">
            <v>30432</v>
          </cell>
          <cell r="H1260" t="str">
            <v>6103</v>
          </cell>
          <cell r="I1260" t="str">
            <v>E353253</v>
          </cell>
        </row>
        <row r="1261">
          <cell r="A1261" t="str">
            <v>COMPUTACENTER LTD</v>
          </cell>
          <cell r="B1261" t="str">
            <v>4587508</v>
          </cell>
          <cell r="C1261">
            <v>266.43</v>
          </cell>
          <cell r="D1261" t="str">
            <v>PRD-9-03</v>
          </cell>
          <cell r="E1261" t="str">
            <v>O163271</v>
          </cell>
          <cell r="F1261" t="str">
            <v>IT HARDWARE</v>
          </cell>
          <cell r="G1261" t="str">
            <v>30432</v>
          </cell>
          <cell r="H1261" t="str">
            <v>6103</v>
          </cell>
          <cell r="I1261" t="str">
            <v>E353255</v>
          </cell>
        </row>
        <row r="1262">
          <cell r="A1262" t="str">
            <v>COMPUTACENTER LTD</v>
          </cell>
          <cell r="B1262" t="str">
            <v>4587508</v>
          </cell>
          <cell r="C1262">
            <v>274.77999999999997</v>
          </cell>
          <cell r="D1262" t="str">
            <v>PRD-9-03</v>
          </cell>
          <cell r="E1262" t="str">
            <v>O163271</v>
          </cell>
          <cell r="F1262" t="str">
            <v>IT HARDWARE</v>
          </cell>
          <cell r="G1262" t="str">
            <v>30432</v>
          </cell>
          <cell r="H1262" t="str">
            <v>6103</v>
          </cell>
          <cell r="I1262" t="str">
            <v>E353255</v>
          </cell>
        </row>
        <row r="1263">
          <cell r="A1263" t="str">
            <v>COMPUTACENTER LTD</v>
          </cell>
          <cell r="B1263" t="str">
            <v>4587508</v>
          </cell>
          <cell r="C1263">
            <v>137.38999999999999</v>
          </cell>
          <cell r="D1263" t="str">
            <v>PRD-9-03</v>
          </cell>
          <cell r="E1263" t="str">
            <v>O163271</v>
          </cell>
          <cell r="F1263" t="str">
            <v>IT HARDWARE</v>
          </cell>
          <cell r="G1263" t="str">
            <v>30432</v>
          </cell>
          <cell r="H1263" t="str">
            <v>6103</v>
          </cell>
          <cell r="I1263" t="str">
            <v>E353255</v>
          </cell>
        </row>
        <row r="1264">
          <cell r="A1264" t="str">
            <v>COMPUTACENTER LTD</v>
          </cell>
          <cell r="B1264" t="str">
            <v>4587508</v>
          </cell>
          <cell r="C1264">
            <v>19.95</v>
          </cell>
          <cell r="D1264" t="str">
            <v>PRD-9-03</v>
          </cell>
          <cell r="E1264" t="str">
            <v>O163271</v>
          </cell>
          <cell r="F1264" t="str">
            <v>IT HARDWARE</v>
          </cell>
          <cell r="G1264" t="str">
            <v>30432</v>
          </cell>
          <cell r="H1264" t="str">
            <v>6103</v>
          </cell>
          <cell r="I1264" t="str">
            <v>E353255</v>
          </cell>
        </row>
        <row r="1265">
          <cell r="A1265" t="str">
            <v>COMPUTACENTER LTD</v>
          </cell>
          <cell r="B1265" t="str">
            <v>4587508</v>
          </cell>
          <cell r="C1265">
            <v>17.79</v>
          </cell>
          <cell r="D1265" t="str">
            <v>PRD-9-03</v>
          </cell>
          <cell r="E1265" t="str">
            <v>O163271</v>
          </cell>
          <cell r="F1265" t="str">
            <v>IT HARDWARE</v>
          </cell>
          <cell r="G1265" t="str">
            <v>30432</v>
          </cell>
          <cell r="H1265" t="str">
            <v>6103</v>
          </cell>
          <cell r="I1265" t="str">
            <v>E353255</v>
          </cell>
        </row>
        <row r="1266">
          <cell r="A1266" t="str">
            <v>COMPUTACENTER LTD</v>
          </cell>
          <cell r="B1266" t="str">
            <v>4587508</v>
          </cell>
          <cell r="C1266">
            <v>92.58</v>
          </cell>
          <cell r="D1266" t="str">
            <v>PRD-9-03</v>
          </cell>
          <cell r="E1266" t="str">
            <v>O163271</v>
          </cell>
          <cell r="F1266" t="str">
            <v>IT HARDWARE</v>
          </cell>
          <cell r="G1266" t="str">
            <v>30432</v>
          </cell>
          <cell r="H1266" t="str">
            <v>6103</v>
          </cell>
          <cell r="I1266" t="str">
            <v>E353255</v>
          </cell>
        </row>
        <row r="1267">
          <cell r="A1267" t="str">
            <v>COMPUTACENTER LTD</v>
          </cell>
          <cell r="B1267" t="str">
            <v>4587508</v>
          </cell>
          <cell r="C1267">
            <v>33.17</v>
          </cell>
          <cell r="D1267" t="str">
            <v>PRD-9-03</v>
          </cell>
          <cell r="E1267" t="str">
            <v>O163271</v>
          </cell>
          <cell r="F1267" t="str">
            <v>IT HARDWARE</v>
          </cell>
          <cell r="G1267" t="str">
            <v>30432</v>
          </cell>
          <cell r="H1267" t="str">
            <v>6103</v>
          </cell>
          <cell r="I1267" t="str">
            <v>E353255</v>
          </cell>
        </row>
        <row r="1268">
          <cell r="A1268" t="str">
            <v>COMPUTACENTER LTD</v>
          </cell>
          <cell r="B1268" t="str">
            <v>4587508</v>
          </cell>
          <cell r="C1268">
            <v>27.3</v>
          </cell>
          <cell r="D1268" t="str">
            <v>PRD-9-03</v>
          </cell>
          <cell r="E1268" t="str">
            <v>O163271</v>
          </cell>
          <cell r="F1268" t="str">
            <v>IT HARDWARE</v>
          </cell>
          <cell r="G1268" t="str">
            <v>30432</v>
          </cell>
          <cell r="H1268" t="str">
            <v>6103</v>
          </cell>
          <cell r="I1268" t="str">
            <v>E353255</v>
          </cell>
        </row>
        <row r="1269">
          <cell r="A1269" t="str">
            <v>COMPUTACENTER LTD</v>
          </cell>
          <cell r="B1269" t="str">
            <v>4587508</v>
          </cell>
          <cell r="C1269">
            <v>27.3</v>
          </cell>
          <cell r="D1269" t="str">
            <v>PRD-9-03</v>
          </cell>
          <cell r="E1269" t="str">
            <v>O163271</v>
          </cell>
          <cell r="F1269" t="str">
            <v>IT HARDWARE</v>
          </cell>
          <cell r="G1269" t="str">
            <v>30432</v>
          </cell>
          <cell r="H1269" t="str">
            <v>6103</v>
          </cell>
          <cell r="I1269" t="str">
            <v>E353255</v>
          </cell>
        </row>
        <row r="1270">
          <cell r="A1270" t="str">
            <v>COMPUTACENTER LTD</v>
          </cell>
          <cell r="B1270" t="str">
            <v>4534116</v>
          </cell>
          <cell r="C1270">
            <v>15.75</v>
          </cell>
          <cell r="D1270" t="str">
            <v>PRD-9-03</v>
          </cell>
          <cell r="E1270" t="str">
            <v>O161002</v>
          </cell>
          <cell r="F1270" t="str">
            <v>IT HARDWARE</v>
          </cell>
          <cell r="G1270" t="str">
            <v>30432</v>
          </cell>
          <cell r="H1270" t="str">
            <v>6103</v>
          </cell>
          <cell r="I1270" t="str">
            <v>E348647</v>
          </cell>
        </row>
        <row r="1271">
          <cell r="A1271" t="str">
            <v>COMPUTACENTER LTD</v>
          </cell>
          <cell r="B1271" t="str">
            <v>4534116</v>
          </cell>
          <cell r="C1271">
            <v>69.3</v>
          </cell>
          <cell r="D1271" t="str">
            <v>PRD-9-03</v>
          </cell>
          <cell r="E1271" t="str">
            <v>O161002</v>
          </cell>
          <cell r="F1271" t="str">
            <v>IT HARDWARE</v>
          </cell>
          <cell r="G1271" t="str">
            <v>30432</v>
          </cell>
          <cell r="H1271" t="str">
            <v>6103</v>
          </cell>
          <cell r="I1271" t="str">
            <v>E348647</v>
          </cell>
        </row>
        <row r="1272">
          <cell r="A1272" t="str">
            <v>COMPUTACENTER LTD</v>
          </cell>
          <cell r="B1272" t="str">
            <v>4534116</v>
          </cell>
          <cell r="C1272">
            <v>74.52</v>
          </cell>
          <cell r="D1272" t="str">
            <v>PRD-9-03</v>
          </cell>
          <cell r="E1272" t="str">
            <v>O161002</v>
          </cell>
          <cell r="F1272" t="str">
            <v>IT HARDWARE</v>
          </cell>
          <cell r="G1272" t="str">
            <v>30432</v>
          </cell>
          <cell r="H1272" t="str">
            <v>6103</v>
          </cell>
          <cell r="I1272" t="str">
            <v>E348647</v>
          </cell>
        </row>
        <row r="1273">
          <cell r="A1273" t="str">
            <v>COMPUTACENTER LTD</v>
          </cell>
          <cell r="B1273" t="str">
            <v>4534116</v>
          </cell>
          <cell r="C1273">
            <v>138.84</v>
          </cell>
          <cell r="D1273" t="str">
            <v>PRD-9-03</v>
          </cell>
          <cell r="E1273" t="str">
            <v>O161002</v>
          </cell>
          <cell r="F1273" t="str">
            <v>IT HARDWARE</v>
          </cell>
          <cell r="G1273" t="str">
            <v>30432</v>
          </cell>
          <cell r="H1273" t="str">
            <v>6103</v>
          </cell>
          <cell r="I1273" t="str">
            <v>E348647</v>
          </cell>
        </row>
        <row r="1274">
          <cell r="A1274" t="str">
            <v>COMPUTACENTER LTD</v>
          </cell>
          <cell r="B1274" t="str">
            <v>4534116</v>
          </cell>
          <cell r="C1274">
            <v>28.6</v>
          </cell>
          <cell r="D1274" t="str">
            <v>PRD-9-03</v>
          </cell>
          <cell r="E1274" t="str">
            <v>O161002</v>
          </cell>
          <cell r="F1274" t="str">
            <v>IT HARDWARE</v>
          </cell>
          <cell r="G1274" t="str">
            <v>30432</v>
          </cell>
          <cell r="H1274" t="str">
            <v>6103</v>
          </cell>
          <cell r="I1274" t="str">
            <v>E348647</v>
          </cell>
        </row>
        <row r="1275">
          <cell r="A1275" t="str">
            <v>COMPUTACENTER LTD</v>
          </cell>
          <cell r="B1275" t="str">
            <v>4534116</v>
          </cell>
          <cell r="C1275">
            <v>29.49</v>
          </cell>
          <cell r="D1275" t="str">
            <v>PRD-9-03</v>
          </cell>
          <cell r="E1275" t="str">
            <v>O161002</v>
          </cell>
          <cell r="F1275" t="str">
            <v>IT HARDWARE</v>
          </cell>
          <cell r="G1275" t="str">
            <v>30432</v>
          </cell>
          <cell r="H1275" t="str">
            <v>6103</v>
          </cell>
          <cell r="I1275" t="str">
            <v>E348647</v>
          </cell>
        </row>
        <row r="1276">
          <cell r="A1276" t="str">
            <v>COMPUTACENTER LTD</v>
          </cell>
          <cell r="B1276" t="str">
            <v>4534116</v>
          </cell>
          <cell r="C1276">
            <v>39.94</v>
          </cell>
          <cell r="D1276" t="str">
            <v>PRD-9-03</v>
          </cell>
          <cell r="E1276" t="str">
            <v>O161002</v>
          </cell>
          <cell r="F1276" t="str">
            <v>IT HARDWARE</v>
          </cell>
          <cell r="G1276" t="str">
            <v>30432</v>
          </cell>
          <cell r="H1276" t="str">
            <v>6103</v>
          </cell>
          <cell r="I1276" t="str">
            <v>E348647</v>
          </cell>
        </row>
        <row r="1277">
          <cell r="A1277" t="str">
            <v>COMPUTACENTER LTD</v>
          </cell>
          <cell r="B1277" t="str">
            <v>4534116</v>
          </cell>
          <cell r="C1277">
            <v>12</v>
          </cell>
          <cell r="D1277" t="str">
            <v>PRD-9-03</v>
          </cell>
          <cell r="E1277" t="str">
            <v>O161002</v>
          </cell>
          <cell r="F1277" t="str">
            <v>IT HARDWARE</v>
          </cell>
          <cell r="G1277" t="str">
            <v>30432</v>
          </cell>
          <cell r="H1277" t="str">
            <v>6103</v>
          </cell>
          <cell r="I1277" t="str">
            <v>E348647</v>
          </cell>
        </row>
        <row r="1278">
          <cell r="A1278" t="str">
            <v>COMPUTACENTER LTD</v>
          </cell>
          <cell r="B1278" t="str">
            <v>4534116</v>
          </cell>
          <cell r="C1278">
            <v>47.25</v>
          </cell>
          <cell r="D1278" t="str">
            <v>PRD-9-03</v>
          </cell>
          <cell r="E1278" t="str">
            <v>O161002</v>
          </cell>
          <cell r="F1278" t="str">
            <v>IT HARDWARE</v>
          </cell>
          <cell r="G1278" t="str">
            <v>30432</v>
          </cell>
          <cell r="H1278" t="str">
            <v>6103</v>
          </cell>
          <cell r="I1278" t="str">
            <v>E348647</v>
          </cell>
        </row>
        <row r="1279">
          <cell r="A1279" t="str">
            <v>COMPUTACENTER LTD</v>
          </cell>
          <cell r="B1279" t="str">
            <v>4534116</v>
          </cell>
          <cell r="C1279">
            <v>152.32</v>
          </cell>
          <cell r="D1279" t="str">
            <v>PRD-9-03</v>
          </cell>
          <cell r="E1279" t="str">
            <v>O161002</v>
          </cell>
          <cell r="F1279" t="str">
            <v>IT HARDWARE</v>
          </cell>
          <cell r="G1279" t="str">
            <v>30432</v>
          </cell>
          <cell r="H1279" t="str">
            <v>6103</v>
          </cell>
          <cell r="I1279" t="str">
            <v>E348647</v>
          </cell>
        </row>
        <row r="1280">
          <cell r="A1280" t="str">
            <v>COMPUTACENTER LTD</v>
          </cell>
          <cell r="B1280" t="str">
            <v>4534116</v>
          </cell>
          <cell r="C1280">
            <v>50.76</v>
          </cell>
          <cell r="D1280" t="str">
            <v>PRD-9-03</v>
          </cell>
          <cell r="E1280" t="str">
            <v>O161002</v>
          </cell>
          <cell r="F1280" t="str">
            <v>IT HARDWARE</v>
          </cell>
          <cell r="G1280" t="str">
            <v>30432</v>
          </cell>
          <cell r="H1280" t="str">
            <v>6103</v>
          </cell>
          <cell r="I1280" t="str">
            <v>E348647</v>
          </cell>
        </row>
        <row r="1281">
          <cell r="A1281" t="str">
            <v>COMPUTACENTER LTD</v>
          </cell>
          <cell r="B1281" t="str">
            <v>4534116</v>
          </cell>
          <cell r="C1281">
            <v>38.42</v>
          </cell>
          <cell r="D1281" t="str">
            <v>PRD-9-03</v>
          </cell>
          <cell r="E1281" t="str">
            <v>O161002</v>
          </cell>
          <cell r="F1281" t="str">
            <v>IT HARDWARE</v>
          </cell>
          <cell r="G1281" t="str">
            <v>30432</v>
          </cell>
          <cell r="H1281" t="str">
            <v>6103</v>
          </cell>
          <cell r="I1281" t="str">
            <v>E348647</v>
          </cell>
        </row>
        <row r="1282">
          <cell r="A1282" t="str">
            <v>COMPUTACENTER LTD</v>
          </cell>
          <cell r="B1282" t="str">
            <v>4534116</v>
          </cell>
          <cell r="C1282">
            <v>50.76</v>
          </cell>
          <cell r="D1282" t="str">
            <v>PRD-9-03</v>
          </cell>
          <cell r="E1282" t="str">
            <v>O161002</v>
          </cell>
          <cell r="F1282" t="str">
            <v>IT HARDWARE</v>
          </cell>
          <cell r="G1282" t="str">
            <v>30432</v>
          </cell>
          <cell r="H1282" t="str">
            <v>6103</v>
          </cell>
          <cell r="I1282" t="str">
            <v>E348647</v>
          </cell>
        </row>
        <row r="1283">
          <cell r="A1283" t="str">
            <v>COMPUTACENTER LTD</v>
          </cell>
          <cell r="B1283" t="str">
            <v>4534116</v>
          </cell>
          <cell r="C1283">
            <v>27.97</v>
          </cell>
          <cell r="D1283" t="str">
            <v>PRD-9-03</v>
          </cell>
          <cell r="E1283" t="str">
            <v>O161002</v>
          </cell>
          <cell r="F1283" t="str">
            <v>IT HARDWARE</v>
          </cell>
          <cell r="G1283" t="str">
            <v>30432</v>
          </cell>
          <cell r="H1283" t="str">
            <v>6103</v>
          </cell>
          <cell r="I1283" t="str">
            <v>E348647</v>
          </cell>
        </row>
        <row r="1284">
          <cell r="A1284" t="str">
            <v>COMPUTACENTER LTD</v>
          </cell>
          <cell r="B1284" t="str">
            <v>4547334</v>
          </cell>
          <cell r="C1284">
            <v>68.25</v>
          </cell>
          <cell r="D1284" t="str">
            <v>PRD-9-03</v>
          </cell>
          <cell r="E1284" t="str">
            <v>O161002</v>
          </cell>
          <cell r="F1284" t="str">
            <v>IT HARDWARE</v>
          </cell>
          <cell r="G1284" t="str">
            <v>30432</v>
          </cell>
          <cell r="H1284" t="str">
            <v>6103</v>
          </cell>
          <cell r="I1284" t="str">
            <v>E349831</v>
          </cell>
        </row>
        <row r="1285">
          <cell r="A1285" t="str">
            <v>COMPUTACENTER LTD</v>
          </cell>
          <cell r="B1285" t="str">
            <v>4595222</v>
          </cell>
          <cell r="C1285">
            <v>840</v>
          </cell>
          <cell r="D1285" t="str">
            <v>PRD-9-03</v>
          </cell>
          <cell r="E1285" t="str">
            <v>O163671</v>
          </cell>
          <cell r="F1285" t="str">
            <v>IT HARDWARE</v>
          </cell>
          <cell r="G1285" t="str">
            <v>30432</v>
          </cell>
          <cell r="H1285" t="str">
            <v>6106</v>
          </cell>
          <cell r="I1285" t="str">
            <v>E353089</v>
          </cell>
        </row>
        <row r="1286">
          <cell r="A1286" t="str">
            <v>COMPUTACENTER LTD</v>
          </cell>
          <cell r="B1286" t="str">
            <v>4595222</v>
          </cell>
          <cell r="C1286">
            <v>236.54</v>
          </cell>
          <cell r="D1286" t="str">
            <v>PRD-9-03</v>
          </cell>
          <cell r="E1286" t="str">
            <v>O163671</v>
          </cell>
          <cell r="F1286" t="str">
            <v>IT HARDWARE</v>
          </cell>
          <cell r="G1286" t="str">
            <v>30432</v>
          </cell>
          <cell r="H1286" t="str">
            <v>6106</v>
          </cell>
          <cell r="I1286" t="str">
            <v>E353089</v>
          </cell>
        </row>
        <row r="1287">
          <cell r="A1287" t="str">
            <v>COMPUTACENTER LTD</v>
          </cell>
          <cell r="B1287" t="str">
            <v>4595222</v>
          </cell>
          <cell r="C1287">
            <v>161.30000000000001</v>
          </cell>
          <cell r="D1287" t="str">
            <v>PRD-9-03</v>
          </cell>
          <cell r="E1287" t="str">
            <v>O163671</v>
          </cell>
          <cell r="F1287" t="str">
            <v>IT HARDWARE</v>
          </cell>
          <cell r="G1287" t="str">
            <v>30432</v>
          </cell>
          <cell r="H1287" t="str">
            <v>6106</v>
          </cell>
          <cell r="I1287" t="str">
            <v>E353089</v>
          </cell>
        </row>
        <row r="1288">
          <cell r="A1288" t="str">
            <v>COMPUTACENTER LTD</v>
          </cell>
          <cell r="B1288" t="str">
            <v>4587711</v>
          </cell>
          <cell r="C1288">
            <v>161.19999999999999</v>
          </cell>
          <cell r="D1288" t="str">
            <v>PRD-9-03</v>
          </cell>
          <cell r="E1288" t="str">
            <v>O163666</v>
          </cell>
          <cell r="F1288" t="str">
            <v>IT HARDWARE</v>
          </cell>
          <cell r="G1288" t="str">
            <v>30432</v>
          </cell>
          <cell r="H1288" t="str">
            <v>6106</v>
          </cell>
          <cell r="I1288" t="str">
            <v>E353250</v>
          </cell>
        </row>
        <row r="1289">
          <cell r="A1289" t="str">
            <v>COMPUTACENTER LTD</v>
          </cell>
          <cell r="B1289" t="str">
            <v>4587711</v>
          </cell>
          <cell r="C1289">
            <v>83.4</v>
          </cell>
          <cell r="D1289" t="str">
            <v>PRD-9-03</v>
          </cell>
          <cell r="E1289" t="str">
            <v>O163666</v>
          </cell>
          <cell r="F1289" t="str">
            <v>IT HARDWARE</v>
          </cell>
          <cell r="G1289" t="str">
            <v>30432</v>
          </cell>
          <cell r="H1289" t="str">
            <v>6106</v>
          </cell>
          <cell r="I1289" t="str">
            <v>E353250</v>
          </cell>
        </row>
        <row r="1290">
          <cell r="A1290" t="str">
            <v>COMPUTACENTER LTD</v>
          </cell>
          <cell r="B1290" t="str">
            <v>4587711</v>
          </cell>
          <cell r="C1290">
            <v>485.02</v>
          </cell>
          <cell r="D1290" t="str">
            <v>PRD-9-03</v>
          </cell>
          <cell r="E1290" t="str">
            <v>O163666</v>
          </cell>
          <cell r="F1290" t="str">
            <v>IT HARDWARE</v>
          </cell>
          <cell r="G1290" t="str">
            <v>30432</v>
          </cell>
          <cell r="H1290" t="str">
            <v>6106</v>
          </cell>
          <cell r="I1290" t="str">
            <v>E353250</v>
          </cell>
        </row>
        <row r="1291">
          <cell r="A1291" t="str">
            <v>COMPUTACENTER LTD</v>
          </cell>
          <cell r="B1291" t="str">
            <v>4587711</v>
          </cell>
          <cell r="C1291">
            <v>383.36</v>
          </cell>
          <cell r="D1291" t="str">
            <v>PRD-9-03</v>
          </cell>
          <cell r="E1291" t="str">
            <v>O163666</v>
          </cell>
          <cell r="F1291" t="str">
            <v>IT HARDWARE</v>
          </cell>
          <cell r="G1291" t="str">
            <v>30432</v>
          </cell>
          <cell r="H1291" t="str">
            <v>6106</v>
          </cell>
          <cell r="I1291" t="str">
            <v>E353250</v>
          </cell>
        </row>
        <row r="1292">
          <cell r="A1292" t="str">
            <v>COMPUTACENTER LTD</v>
          </cell>
          <cell r="B1292" t="str">
            <v>4590484</v>
          </cell>
          <cell r="C1292">
            <v>124.5</v>
          </cell>
          <cell r="D1292" t="str">
            <v>PRD-9-03</v>
          </cell>
          <cell r="E1292" t="str">
            <v>O163707</v>
          </cell>
          <cell r="F1292" t="str">
            <v>IT LICENCES</v>
          </cell>
          <cell r="G1292" t="str">
            <v>30430</v>
          </cell>
          <cell r="H1292" t="str">
            <v>6111</v>
          </cell>
          <cell r="I1292" t="str">
            <v>E352727</v>
          </cell>
        </row>
        <row r="1293">
          <cell r="A1293" t="str">
            <v>CORPORATE DIRECT (EUROPE) PLC</v>
          </cell>
          <cell r="B1293" t="str">
            <v>INV73768</v>
          </cell>
          <cell r="C1293">
            <v>1007.49</v>
          </cell>
          <cell r="D1293" t="str">
            <v>PRD-9-03</v>
          </cell>
          <cell r="E1293" t="str">
            <v>O163443</v>
          </cell>
          <cell r="F1293" t="str">
            <v>IT HARDWARE</v>
          </cell>
          <cell r="G1293" t="str">
            <v>30432</v>
          </cell>
          <cell r="H1293" t="str">
            <v>6103</v>
          </cell>
          <cell r="I1293" t="str">
            <v>E353732</v>
          </cell>
        </row>
        <row r="1294">
          <cell r="A1294" t="str">
            <v>CORPORATE DIRECT (EUROPE) PLC</v>
          </cell>
          <cell r="B1294" t="str">
            <v>INV73077</v>
          </cell>
          <cell r="C1294">
            <v>8</v>
          </cell>
          <cell r="D1294" t="str">
            <v>PRD-9-03</v>
          </cell>
          <cell r="G1294" t="str">
            <v>30432</v>
          </cell>
          <cell r="H1294" t="str">
            <v>6115</v>
          </cell>
          <cell r="I1294" t="str">
            <v>E352053</v>
          </cell>
        </row>
        <row r="1295">
          <cell r="A1295" t="str">
            <v>CORPORATE DIRECT (EUROPE) PLC</v>
          </cell>
          <cell r="B1295" t="str">
            <v>INV73077</v>
          </cell>
          <cell r="C1295">
            <v>269</v>
          </cell>
          <cell r="D1295" t="str">
            <v>PRD-9-03</v>
          </cell>
          <cell r="E1295" t="str">
            <v>O162607</v>
          </cell>
          <cell r="F1295" t="str">
            <v>IT HARDWARE</v>
          </cell>
          <cell r="G1295" t="str">
            <v>30432</v>
          </cell>
          <cell r="H1295" t="str">
            <v>6115</v>
          </cell>
          <cell r="I1295" t="str">
            <v>E352053</v>
          </cell>
        </row>
        <row r="1296">
          <cell r="A1296" t="str">
            <v>ITNET UK LTD</v>
          </cell>
          <cell r="B1296" t="str">
            <v>IS0000003795</v>
          </cell>
          <cell r="C1296">
            <v>64547.25</v>
          </cell>
          <cell r="D1296" t="str">
            <v>PRD-9-03</v>
          </cell>
          <cell r="E1296" t="str">
            <v>O160535</v>
          </cell>
          <cell r="F1296" t="str">
            <v>MANAGED SERVICES</v>
          </cell>
          <cell r="G1296" t="str">
            <v>30432</v>
          </cell>
          <cell r="H1296" t="str">
            <v>4524</v>
          </cell>
          <cell r="I1296" t="str">
            <v>E354117</v>
          </cell>
        </row>
        <row r="1297">
          <cell r="A1297" t="str">
            <v>ITNET UK LTD</v>
          </cell>
          <cell r="B1297" t="str">
            <v>IS0000003715</v>
          </cell>
          <cell r="C1297">
            <v>7128.75</v>
          </cell>
          <cell r="D1297" t="str">
            <v>PRD-9-03</v>
          </cell>
          <cell r="E1297" t="str">
            <v>O164076</v>
          </cell>
          <cell r="F1297" t="str">
            <v>MANAGED SERVICES</v>
          </cell>
          <cell r="G1297" t="str">
            <v>30432</v>
          </cell>
          <cell r="H1297" t="str">
            <v>4524</v>
          </cell>
          <cell r="I1297" t="str">
            <v>E353081</v>
          </cell>
        </row>
        <row r="1298">
          <cell r="A1298" t="str">
            <v>ITNET UK LTD</v>
          </cell>
          <cell r="B1298" t="str">
            <v>IS0000003328</v>
          </cell>
          <cell r="C1298">
            <v>5378.75</v>
          </cell>
          <cell r="D1298" t="str">
            <v>PRD-9-03</v>
          </cell>
          <cell r="E1298" t="str">
            <v>O163449</v>
          </cell>
          <cell r="F1298" t="str">
            <v>MANAGED SERVICES</v>
          </cell>
          <cell r="G1298" t="str">
            <v>30432</v>
          </cell>
          <cell r="H1298" t="str">
            <v>4524</v>
          </cell>
          <cell r="I1298" t="str">
            <v>E352210</v>
          </cell>
        </row>
        <row r="1299">
          <cell r="A1299" t="str">
            <v>KEAVIL HOUSE HOTEL</v>
          </cell>
          <cell r="B1299" t="str">
            <v>50420</v>
          </cell>
          <cell r="C1299">
            <v>3120.29</v>
          </cell>
          <cell r="D1299" t="str">
            <v>PRD-9-03</v>
          </cell>
          <cell r="E1299" t="str">
            <v>O161062</v>
          </cell>
          <cell r="F1299" t="str">
            <v>CONSULTANCY FEES</v>
          </cell>
          <cell r="G1299" t="str">
            <v>30431</v>
          </cell>
          <cell r="H1299" t="str">
            <v>4501</v>
          </cell>
          <cell r="I1299" t="str">
            <v>E351283</v>
          </cell>
        </row>
        <row r="1300">
          <cell r="A1300" t="str">
            <v>MCALPINE BUSINESS SERVICES</v>
          </cell>
          <cell r="B1300" t="str">
            <v>03007403</v>
          </cell>
          <cell r="C1300">
            <v>86</v>
          </cell>
          <cell r="D1300" t="str">
            <v>PRD-9-03</v>
          </cell>
          <cell r="E1300" t="str">
            <v>O160218</v>
          </cell>
          <cell r="F1300" t="str">
            <v>IT HARDWARE</v>
          </cell>
          <cell r="G1300" t="str">
            <v>30432</v>
          </cell>
          <cell r="H1300" t="str">
            <v>6115</v>
          </cell>
          <cell r="I1300" t="str">
            <v>E352492</v>
          </cell>
        </row>
        <row r="1301">
          <cell r="A1301" t="str">
            <v>MCALPINE BUSINESS SERVICES</v>
          </cell>
          <cell r="B1301" t="str">
            <v>03007403</v>
          </cell>
          <cell r="C1301">
            <v>1937</v>
          </cell>
          <cell r="D1301" t="str">
            <v>PRD-9-03</v>
          </cell>
          <cell r="E1301" t="str">
            <v>O160218</v>
          </cell>
          <cell r="F1301" t="str">
            <v>IT HARDWARE</v>
          </cell>
          <cell r="G1301" t="str">
            <v>30432</v>
          </cell>
          <cell r="H1301" t="str">
            <v>6115</v>
          </cell>
          <cell r="I1301" t="str">
            <v>E352492</v>
          </cell>
        </row>
        <row r="1302">
          <cell r="A1302" t="str">
            <v>MCALPINE BUSINESS SERVICES</v>
          </cell>
          <cell r="B1302" t="str">
            <v>03007403</v>
          </cell>
          <cell r="C1302">
            <v>139</v>
          </cell>
          <cell r="D1302" t="str">
            <v>PRD-9-03</v>
          </cell>
          <cell r="E1302" t="str">
            <v>O160218</v>
          </cell>
          <cell r="F1302" t="str">
            <v>IT HARDWARE</v>
          </cell>
          <cell r="G1302" t="str">
            <v>30432</v>
          </cell>
          <cell r="H1302" t="str">
            <v>6115</v>
          </cell>
          <cell r="I1302" t="str">
            <v>E352492</v>
          </cell>
        </row>
        <row r="1303">
          <cell r="A1303" t="str">
            <v>MCALPINE BUSINESS SERVICES</v>
          </cell>
          <cell r="B1303" t="str">
            <v>03007403</v>
          </cell>
          <cell r="C1303">
            <v>7748</v>
          </cell>
          <cell r="D1303" t="str">
            <v>PRD-9-03</v>
          </cell>
          <cell r="E1303" t="str">
            <v>O160218</v>
          </cell>
          <cell r="F1303" t="str">
            <v>IT HARDWARE</v>
          </cell>
          <cell r="G1303" t="str">
            <v>30432</v>
          </cell>
          <cell r="H1303" t="str">
            <v>6115</v>
          </cell>
          <cell r="I1303" t="str">
            <v>E352492</v>
          </cell>
        </row>
        <row r="1304">
          <cell r="A1304" t="str">
            <v>MICROTECHNICS SYSTEMS LTD</v>
          </cell>
          <cell r="B1304" t="str">
            <v>INV102629</v>
          </cell>
          <cell r="C1304">
            <v>15</v>
          </cell>
          <cell r="D1304" t="str">
            <v>PRD-9-03</v>
          </cell>
          <cell r="G1304" t="str">
            <v>30432</v>
          </cell>
          <cell r="H1304" t="str">
            <v>6103</v>
          </cell>
          <cell r="I1304" t="str">
            <v>E350041</v>
          </cell>
        </row>
        <row r="1305">
          <cell r="A1305" t="str">
            <v>MICROTECHNICS SYSTEMS LTD</v>
          </cell>
          <cell r="B1305" t="str">
            <v>INV102629</v>
          </cell>
          <cell r="C1305">
            <v>6550</v>
          </cell>
          <cell r="D1305" t="str">
            <v>PRD-9-03</v>
          </cell>
          <cell r="E1305" t="str">
            <v>O161617</v>
          </cell>
          <cell r="F1305" t="str">
            <v>IT HARDWARE</v>
          </cell>
          <cell r="G1305" t="str">
            <v>30432</v>
          </cell>
          <cell r="H1305" t="str">
            <v>6103</v>
          </cell>
          <cell r="I1305" t="str">
            <v>E350041</v>
          </cell>
        </row>
        <row r="1306">
          <cell r="A1306" t="str">
            <v>ORION MEDIA MARKETING PLC</v>
          </cell>
          <cell r="B1306" t="str">
            <v>780254</v>
          </cell>
          <cell r="C1306">
            <v>1020</v>
          </cell>
          <cell r="D1306" t="str">
            <v>PRD-9-03</v>
          </cell>
          <cell r="E1306" t="str">
            <v>O162259</v>
          </cell>
          <cell r="F1306" t="str">
            <v>IT HARDWARE</v>
          </cell>
          <cell r="G1306" t="str">
            <v>30432</v>
          </cell>
          <cell r="H1306" t="str">
            <v>6103</v>
          </cell>
          <cell r="I1306" t="str">
            <v>E350872</v>
          </cell>
        </row>
        <row r="1307">
          <cell r="A1307" t="str">
            <v>ORION MEDIA MARKETING PLC</v>
          </cell>
          <cell r="B1307" t="str">
            <v>792513</v>
          </cell>
          <cell r="C1307">
            <v>39.479999999999997</v>
          </cell>
          <cell r="D1307" t="str">
            <v>PRD-9-03</v>
          </cell>
          <cell r="E1307" t="str">
            <v>O162670</v>
          </cell>
          <cell r="F1307" t="str">
            <v>IT HARDWARE</v>
          </cell>
          <cell r="G1307" t="str">
            <v>30432</v>
          </cell>
          <cell r="H1307" t="str">
            <v>6103</v>
          </cell>
          <cell r="I1307" t="str">
            <v>E351055</v>
          </cell>
        </row>
        <row r="1308">
          <cell r="A1308" t="str">
            <v>ORION MEDIA MARKETING PLC</v>
          </cell>
          <cell r="B1308" t="str">
            <v>792513</v>
          </cell>
          <cell r="C1308">
            <v>374.64</v>
          </cell>
          <cell r="D1308" t="str">
            <v>PRD-9-03</v>
          </cell>
          <cell r="E1308" t="str">
            <v>O162670</v>
          </cell>
          <cell r="F1308" t="str">
            <v>IT HARDWARE</v>
          </cell>
          <cell r="G1308" t="str">
            <v>30432</v>
          </cell>
          <cell r="H1308" t="str">
            <v>6103</v>
          </cell>
          <cell r="I1308" t="str">
            <v>E351055</v>
          </cell>
        </row>
        <row r="1309">
          <cell r="A1309" t="str">
            <v>ORION MEDIA MARKETING PLC</v>
          </cell>
          <cell r="B1309" t="str">
            <v>801293</v>
          </cell>
          <cell r="C1309">
            <v>62.44</v>
          </cell>
          <cell r="D1309" t="str">
            <v>PRD-9-03</v>
          </cell>
          <cell r="E1309" t="str">
            <v>O162670</v>
          </cell>
          <cell r="F1309" t="str">
            <v>IT HARDWARE</v>
          </cell>
          <cell r="G1309" t="str">
            <v>30432</v>
          </cell>
          <cell r="H1309" t="str">
            <v>6103</v>
          </cell>
          <cell r="I1309" t="str">
            <v>E352186</v>
          </cell>
        </row>
        <row r="1310">
          <cell r="A1310" t="str">
            <v>ORION MEDIA MARKETING PLC</v>
          </cell>
          <cell r="B1310" t="str">
            <v>799315</v>
          </cell>
          <cell r="C1310">
            <v>31.22</v>
          </cell>
          <cell r="D1310" t="str">
            <v>PRD-9-03</v>
          </cell>
          <cell r="E1310" t="str">
            <v>O162670</v>
          </cell>
          <cell r="F1310" t="str">
            <v>IT HARDWARE</v>
          </cell>
          <cell r="G1310" t="str">
            <v>30432</v>
          </cell>
          <cell r="H1310" t="str">
            <v>6103</v>
          </cell>
          <cell r="I1310" t="str">
            <v>E352187</v>
          </cell>
        </row>
        <row r="1311">
          <cell r="A1311" t="str">
            <v>ORION MEDIA MARKETING PLC</v>
          </cell>
          <cell r="B1311" t="str">
            <v>799441</v>
          </cell>
          <cell r="C1311">
            <v>950</v>
          </cell>
          <cell r="D1311" t="str">
            <v>PRD-9-03</v>
          </cell>
          <cell r="E1311" t="str">
            <v>O162938</v>
          </cell>
          <cell r="F1311" t="str">
            <v>IT HARDWARE</v>
          </cell>
          <cell r="G1311" t="str">
            <v>30432</v>
          </cell>
          <cell r="H1311" t="str">
            <v>6103</v>
          </cell>
          <cell r="I1311" t="str">
            <v>E352188</v>
          </cell>
        </row>
        <row r="1312">
          <cell r="A1312" t="str">
            <v>ORION MEDIA MARKETING PLC</v>
          </cell>
          <cell r="B1312" t="str">
            <v>799441</v>
          </cell>
          <cell r="C1312">
            <v>144</v>
          </cell>
          <cell r="D1312" t="str">
            <v>PRD-9-03</v>
          </cell>
          <cell r="E1312" t="str">
            <v>O162938</v>
          </cell>
          <cell r="F1312" t="str">
            <v>IT HARDWARE</v>
          </cell>
          <cell r="G1312" t="str">
            <v>30432</v>
          </cell>
          <cell r="H1312" t="str">
            <v>6103</v>
          </cell>
          <cell r="I1312" t="str">
            <v>E352188</v>
          </cell>
        </row>
        <row r="1313">
          <cell r="A1313" t="str">
            <v>RICOH PRINT SCOTLAND</v>
          </cell>
          <cell r="B1313" t="str">
            <v>OA00010006</v>
          </cell>
          <cell r="C1313">
            <v>17</v>
          </cell>
          <cell r="D1313" t="str">
            <v>PRD-9-03</v>
          </cell>
          <cell r="E1313" t="str">
            <v>O161742</v>
          </cell>
          <cell r="F1313" t="str">
            <v>ENVELOPES</v>
          </cell>
          <cell r="G1313" t="str">
            <v>30432</v>
          </cell>
          <cell r="H1313" t="str">
            <v>6301</v>
          </cell>
          <cell r="I1313" t="str">
            <v>E350854</v>
          </cell>
        </row>
        <row r="1314">
          <cell r="A1314" t="str">
            <v>RICOH PRINT SCOTLAND</v>
          </cell>
          <cell r="B1314" t="str">
            <v>OA00010006</v>
          </cell>
          <cell r="C1314">
            <v>11.95</v>
          </cell>
          <cell r="D1314" t="str">
            <v>PRD-9-03</v>
          </cell>
          <cell r="E1314" t="str">
            <v>O161742</v>
          </cell>
          <cell r="F1314" t="str">
            <v>ENVELOPES</v>
          </cell>
          <cell r="G1314" t="str">
            <v>30432</v>
          </cell>
          <cell r="H1314" t="str">
            <v>6301</v>
          </cell>
          <cell r="I1314" t="str">
            <v>E350854</v>
          </cell>
        </row>
        <row r="1315">
          <cell r="A1315" t="str">
            <v>RICOH PRINT SCOTLAND</v>
          </cell>
          <cell r="B1315" t="str">
            <v>OA00010006</v>
          </cell>
          <cell r="C1315">
            <v>87.6</v>
          </cell>
          <cell r="D1315" t="str">
            <v>PRD-9-03</v>
          </cell>
          <cell r="E1315" t="str">
            <v>O161742</v>
          </cell>
          <cell r="F1315" t="str">
            <v>HEADED PAPER</v>
          </cell>
          <cell r="G1315" t="str">
            <v>30432</v>
          </cell>
          <cell r="H1315" t="str">
            <v>6301</v>
          </cell>
          <cell r="I1315" t="str">
            <v>E350854</v>
          </cell>
        </row>
        <row r="1316">
          <cell r="A1316" t="str">
            <v>RICOH PRINT SCOTLAND</v>
          </cell>
          <cell r="B1316" t="str">
            <v>OA00010006</v>
          </cell>
          <cell r="C1316">
            <v>31.4</v>
          </cell>
          <cell r="D1316" t="str">
            <v>PRD-9-03</v>
          </cell>
          <cell r="E1316" t="str">
            <v>O161742</v>
          </cell>
          <cell r="F1316" t="str">
            <v>ENVELOPES</v>
          </cell>
          <cell r="G1316" t="str">
            <v>30432</v>
          </cell>
          <cell r="H1316" t="str">
            <v>6301</v>
          </cell>
          <cell r="I1316" t="str">
            <v>E350854</v>
          </cell>
        </row>
        <row r="1317">
          <cell r="A1317" t="str">
            <v>RICOH PRINT SCOTLAND</v>
          </cell>
          <cell r="B1317" t="str">
            <v>OA00010006</v>
          </cell>
          <cell r="C1317">
            <v>21.12</v>
          </cell>
          <cell r="D1317" t="str">
            <v>PRD-9-03</v>
          </cell>
          <cell r="E1317" t="str">
            <v>O161742</v>
          </cell>
          <cell r="F1317" t="str">
            <v>ENVELOPES</v>
          </cell>
          <cell r="G1317" t="str">
            <v>30432</v>
          </cell>
          <cell r="H1317" t="str">
            <v>6301</v>
          </cell>
          <cell r="I1317" t="str">
            <v>E350854</v>
          </cell>
        </row>
        <row r="1318">
          <cell r="A1318" t="str">
            <v>SWALLOW HOTEL (DUNDEE)</v>
          </cell>
          <cell r="B1318" t="str">
            <v>41397</v>
          </cell>
          <cell r="C1318">
            <v>170.21</v>
          </cell>
          <cell r="D1318" t="str">
            <v>PRD-9-03</v>
          </cell>
          <cell r="E1318" t="str">
            <v>O162694</v>
          </cell>
          <cell r="F1318" t="str">
            <v>MEETING COSTS</v>
          </cell>
          <cell r="G1318" t="str">
            <v>30432</v>
          </cell>
          <cell r="H1318" t="str">
            <v>6115</v>
          </cell>
          <cell r="I1318" t="str">
            <v>E350857</v>
          </cell>
        </row>
        <row r="1319">
          <cell r="A1319" t="str">
            <v>TELEWEST COMMUNICATIONS (SCOTLAND) LTD</v>
          </cell>
          <cell r="B1319" t="str">
            <v>215072101001271103</v>
          </cell>
          <cell r="C1319">
            <v>1029.6400000000001</v>
          </cell>
          <cell r="D1319" t="str">
            <v>PRD-9-03</v>
          </cell>
          <cell r="G1319" t="str">
            <v>30432</v>
          </cell>
          <cell r="H1319" t="str">
            <v>6513</v>
          </cell>
          <cell r="I1319" t="str">
            <v>E352325</v>
          </cell>
        </row>
        <row r="1320">
          <cell r="A1320" t="str">
            <v>TELEWEST COMMUNICATIONS (SCOTLAND) LTD</v>
          </cell>
          <cell r="B1320" t="str">
            <v>224375901501091003</v>
          </cell>
          <cell r="C1320">
            <v>43</v>
          </cell>
          <cell r="D1320" t="str">
            <v>PRD-9-03</v>
          </cell>
          <cell r="G1320" t="str">
            <v>30432</v>
          </cell>
          <cell r="H1320" t="str">
            <v>6513</v>
          </cell>
          <cell r="I1320" t="str">
            <v>E348228</v>
          </cell>
        </row>
        <row r="1321">
          <cell r="A1321" t="str">
            <v>TELEWEST COMMUNICATIONS (SCOTLAND) LTD</v>
          </cell>
          <cell r="B1321" t="str">
            <v>215072101001301003</v>
          </cell>
          <cell r="C1321">
            <v>1140.95</v>
          </cell>
          <cell r="D1321" t="str">
            <v>PRD-9-03</v>
          </cell>
          <cell r="G1321" t="str">
            <v>30432</v>
          </cell>
          <cell r="H1321" t="str">
            <v>6513</v>
          </cell>
          <cell r="I1321" t="str">
            <v>E350029</v>
          </cell>
        </row>
        <row r="1322">
          <cell r="A1322" t="str">
            <v>UNISYS LTD</v>
          </cell>
          <cell r="B1322" t="str">
            <v>M647256</v>
          </cell>
          <cell r="C1322">
            <v>1863</v>
          </cell>
          <cell r="D1322" t="str">
            <v>PRD-9-03</v>
          </cell>
          <cell r="E1322" t="str">
            <v>O163442</v>
          </cell>
          <cell r="F1322" t="str">
            <v>HARDWARE MAINTENANCE</v>
          </cell>
          <cell r="G1322" t="str">
            <v>30432</v>
          </cell>
          <cell r="H1322" t="str">
            <v>6106</v>
          </cell>
          <cell r="I1322" t="str">
            <v>E352067</v>
          </cell>
        </row>
      </sheetData>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mmentary"/>
      <sheetName val="Detailed I&amp;E DO NOT DELETE"/>
      <sheetName val="PIVOT DATA IN MONTH"/>
      <sheetName val="PIVOT DATA YTD"/>
      <sheetName val="TwinCube"/>
      <sheetName val="Parm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ocks"/>
      <sheetName val="DRS Summary"/>
      <sheetName val="Trade Debtors"/>
      <sheetName val="Trade Drs Summary"/>
      <sheetName val="Bad Debt Provision"/>
      <sheetName val="other debtors"/>
      <sheetName val="prepayments"/>
      <sheetName val="Creditors Summary"/>
      <sheetName val="bank balance"/>
      <sheetName val="Accruals"/>
      <sheetName val="Reconcilliation"/>
      <sheetName val="JOURNALS"/>
      <sheetName val="DJE0030798"/>
      <sheetName val="DJE0030828"/>
      <sheetName val="DJE0030831"/>
      <sheetName val="DJE0030833"/>
      <sheetName val="0000030874"/>
      <sheetName val="DJE0030892"/>
      <sheetName val="0000030895"/>
      <sheetName val="0000030918"/>
      <sheetName val="DJE0030956"/>
      <sheetName val="DJE0030985"/>
      <sheetName val="DJE003098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ISH WATER CONTRACTING_1_82"/>
      <sheetName val="Info"/>
    </sheetNames>
    <sheetDataSet>
      <sheetData sheetId="0" refreshError="1"/>
      <sheetData sheetId="1" refreshError="1">
        <row r="1">
          <cell r="A1" t="str">
            <v>Emp Number</v>
          </cell>
          <cell r="B1" t="str">
            <v>Emp Name</v>
          </cell>
          <cell r="C1" t="str">
            <v>Emp Surname</v>
          </cell>
          <cell r="D1" t="str">
            <v>Contact Name</v>
          </cell>
        </row>
        <row r="2">
          <cell r="A2">
            <v>21397</v>
          </cell>
          <cell r="B2" t="str">
            <v>ALISTAIR</v>
          </cell>
          <cell r="C2" t="str">
            <v>MACNAB</v>
          </cell>
          <cell r="D2" t="str">
            <v>WILLIAM TURNEY</v>
          </cell>
        </row>
        <row r="3">
          <cell r="A3">
            <v>21397</v>
          </cell>
          <cell r="B3" t="str">
            <v>ALISTAIR</v>
          </cell>
          <cell r="C3" t="str">
            <v>MACNAB</v>
          </cell>
          <cell r="D3" t="str">
            <v>WILLIAM TURNEY</v>
          </cell>
        </row>
        <row r="4">
          <cell r="A4">
            <v>21397</v>
          </cell>
          <cell r="B4" t="str">
            <v>ALISTAIR</v>
          </cell>
          <cell r="C4" t="str">
            <v>MACNAB</v>
          </cell>
          <cell r="D4" t="str">
            <v>WILLIAM TURNEY</v>
          </cell>
        </row>
        <row r="5">
          <cell r="A5">
            <v>21397</v>
          </cell>
          <cell r="B5" t="str">
            <v>ALISTAIR</v>
          </cell>
          <cell r="C5" t="str">
            <v>MACNAB</v>
          </cell>
          <cell r="D5" t="str">
            <v>WILLIAM TURNEY</v>
          </cell>
        </row>
        <row r="6">
          <cell r="A6">
            <v>21397</v>
          </cell>
          <cell r="B6" t="str">
            <v>ALISTAIR</v>
          </cell>
          <cell r="C6" t="str">
            <v>MACNAB</v>
          </cell>
          <cell r="D6" t="str">
            <v>WILLIAM TURNEY</v>
          </cell>
        </row>
        <row r="7">
          <cell r="A7">
            <v>21397</v>
          </cell>
          <cell r="B7" t="str">
            <v>ALISTAIR</v>
          </cell>
          <cell r="C7" t="str">
            <v>MACNAB</v>
          </cell>
          <cell r="D7" t="str">
            <v>WILLIAM LANGAN</v>
          </cell>
        </row>
        <row r="8">
          <cell r="A8">
            <v>21397</v>
          </cell>
          <cell r="B8" t="str">
            <v>ALISTAIR</v>
          </cell>
          <cell r="C8" t="str">
            <v>MACNAB</v>
          </cell>
          <cell r="D8" t="str">
            <v>WILLIAM LANGAN</v>
          </cell>
        </row>
        <row r="9">
          <cell r="A9">
            <v>21397</v>
          </cell>
          <cell r="B9" t="str">
            <v>ALISTAIR</v>
          </cell>
          <cell r="C9" t="str">
            <v>MACNAB</v>
          </cell>
          <cell r="D9" t="str">
            <v>WILLIAM LANGAN</v>
          </cell>
        </row>
        <row r="10">
          <cell r="A10">
            <v>21397</v>
          </cell>
          <cell r="B10" t="str">
            <v>ALISTAIR</v>
          </cell>
          <cell r="C10" t="str">
            <v>MACNAB</v>
          </cell>
          <cell r="D10" t="str">
            <v>WILLIAM LANGAN</v>
          </cell>
        </row>
        <row r="11">
          <cell r="A11">
            <v>21397</v>
          </cell>
          <cell r="B11" t="str">
            <v>ALISTAIR</v>
          </cell>
          <cell r="C11" t="str">
            <v>MACNAB</v>
          </cell>
          <cell r="D11" t="str">
            <v>WILLIAM LANGAN</v>
          </cell>
        </row>
        <row r="12">
          <cell r="A12">
            <v>21397</v>
          </cell>
          <cell r="B12" t="str">
            <v>ALISTAIR</v>
          </cell>
          <cell r="C12" t="str">
            <v>MACNAB</v>
          </cell>
          <cell r="D12" t="str">
            <v>WILLIAM LANGAN</v>
          </cell>
        </row>
        <row r="13">
          <cell r="A13">
            <v>21542</v>
          </cell>
          <cell r="B13" t="str">
            <v xml:space="preserve">GRAHAM </v>
          </cell>
          <cell r="C13" t="str">
            <v>HANNAH</v>
          </cell>
          <cell r="D13" t="str">
            <v>CLARKE CHING</v>
          </cell>
        </row>
        <row r="14">
          <cell r="A14">
            <v>21542</v>
          </cell>
          <cell r="B14" t="str">
            <v xml:space="preserve">GRAHAM </v>
          </cell>
          <cell r="C14" t="str">
            <v>HANNAH</v>
          </cell>
          <cell r="D14" t="str">
            <v>CLARKE CHING</v>
          </cell>
        </row>
        <row r="15">
          <cell r="A15">
            <v>21542</v>
          </cell>
          <cell r="B15" t="str">
            <v xml:space="preserve">GRAHAM </v>
          </cell>
          <cell r="C15" t="str">
            <v>HANNAH</v>
          </cell>
          <cell r="D15" t="str">
            <v>CLARKE CHING</v>
          </cell>
        </row>
        <row r="16">
          <cell r="A16">
            <v>21542</v>
          </cell>
          <cell r="B16" t="str">
            <v xml:space="preserve">GRAHAM </v>
          </cell>
          <cell r="C16" t="str">
            <v>HANNAH</v>
          </cell>
          <cell r="D16" t="str">
            <v>CLARKE CHING</v>
          </cell>
        </row>
        <row r="17">
          <cell r="A17">
            <v>21542</v>
          </cell>
          <cell r="B17" t="str">
            <v xml:space="preserve">GRAHAM </v>
          </cell>
          <cell r="C17" t="str">
            <v>HANNAH</v>
          </cell>
          <cell r="D17" t="str">
            <v>CLARKE CHING</v>
          </cell>
        </row>
        <row r="18">
          <cell r="A18">
            <v>21542</v>
          </cell>
          <cell r="B18" t="str">
            <v xml:space="preserve">GRAHAM </v>
          </cell>
          <cell r="C18" t="str">
            <v>HANNAH</v>
          </cell>
          <cell r="D18" t="str">
            <v>FIONA SHEPHERD</v>
          </cell>
        </row>
        <row r="19">
          <cell r="A19">
            <v>21542</v>
          </cell>
          <cell r="B19" t="str">
            <v xml:space="preserve">GRAHAM </v>
          </cell>
          <cell r="C19" t="str">
            <v>HANNAH</v>
          </cell>
          <cell r="D19" t="str">
            <v>FIONA SHEPHERD</v>
          </cell>
        </row>
        <row r="20">
          <cell r="A20">
            <v>21542</v>
          </cell>
          <cell r="B20" t="str">
            <v xml:space="preserve">GRAHAM </v>
          </cell>
          <cell r="C20" t="str">
            <v>HANNAH</v>
          </cell>
          <cell r="D20" t="str">
            <v>FIONA SHEPHERD</v>
          </cell>
        </row>
        <row r="21">
          <cell r="A21">
            <v>21542</v>
          </cell>
          <cell r="B21" t="str">
            <v xml:space="preserve">GRAHAM </v>
          </cell>
          <cell r="C21" t="str">
            <v>HANNAH</v>
          </cell>
          <cell r="D21" t="str">
            <v>FIONA SHEPHERD</v>
          </cell>
        </row>
        <row r="22">
          <cell r="A22">
            <v>21542</v>
          </cell>
          <cell r="B22" t="str">
            <v xml:space="preserve">GRAHAM </v>
          </cell>
          <cell r="C22" t="str">
            <v>HANNAH</v>
          </cell>
          <cell r="D22" t="str">
            <v>FIONA SHEPHERD</v>
          </cell>
        </row>
        <row r="23">
          <cell r="A23">
            <v>21542</v>
          </cell>
          <cell r="B23" t="str">
            <v xml:space="preserve">GRAHAM </v>
          </cell>
          <cell r="C23" t="str">
            <v>HANNAH</v>
          </cell>
          <cell r="D23" t="str">
            <v>FIONA SHEPHERD</v>
          </cell>
        </row>
        <row r="24">
          <cell r="A24">
            <v>21682</v>
          </cell>
          <cell r="B24" t="str">
            <v>CLARK</v>
          </cell>
          <cell r="C24" t="str">
            <v>GILMOUR</v>
          </cell>
          <cell r="D24" t="str">
            <v>STEVEN WINETROBE</v>
          </cell>
        </row>
        <row r="25">
          <cell r="A25">
            <v>21682</v>
          </cell>
          <cell r="B25" t="str">
            <v>CLARK</v>
          </cell>
          <cell r="C25" t="str">
            <v>GILMOUR</v>
          </cell>
          <cell r="D25" t="str">
            <v>STEVEN WINETROBE</v>
          </cell>
        </row>
        <row r="26">
          <cell r="A26">
            <v>21682</v>
          </cell>
          <cell r="B26" t="str">
            <v>CLARK</v>
          </cell>
          <cell r="C26" t="str">
            <v>GILMOUR</v>
          </cell>
          <cell r="D26" t="str">
            <v>STEVEN WINETROBE</v>
          </cell>
        </row>
        <row r="27">
          <cell r="A27">
            <v>21682</v>
          </cell>
          <cell r="B27" t="str">
            <v>CLARK</v>
          </cell>
          <cell r="C27" t="str">
            <v>GILMOUR</v>
          </cell>
          <cell r="D27" t="str">
            <v>STEVEN WINETROBE</v>
          </cell>
        </row>
        <row r="28">
          <cell r="A28">
            <v>21682</v>
          </cell>
          <cell r="B28" t="str">
            <v>CLARK</v>
          </cell>
          <cell r="C28" t="str">
            <v>GILMOUR</v>
          </cell>
          <cell r="D28" t="str">
            <v>STEVEN WINETROBE</v>
          </cell>
        </row>
        <row r="29">
          <cell r="A29">
            <v>21682</v>
          </cell>
          <cell r="B29" t="str">
            <v>CLARK</v>
          </cell>
          <cell r="C29" t="str">
            <v>GILMOUR</v>
          </cell>
          <cell r="D29" t="str">
            <v>STEVEN WINETROBE</v>
          </cell>
        </row>
        <row r="30">
          <cell r="A30">
            <v>21682</v>
          </cell>
          <cell r="B30" t="str">
            <v>CLARK</v>
          </cell>
          <cell r="C30" t="str">
            <v>GILMOUR</v>
          </cell>
          <cell r="D30" t="str">
            <v>ALISTAIR DAVIDSON</v>
          </cell>
        </row>
        <row r="31">
          <cell r="A31">
            <v>21682</v>
          </cell>
          <cell r="B31" t="str">
            <v>CLARK</v>
          </cell>
          <cell r="C31" t="str">
            <v>GILMOUR</v>
          </cell>
          <cell r="D31" t="str">
            <v>ALISTAIR DAVIDSON</v>
          </cell>
        </row>
        <row r="32">
          <cell r="A32">
            <v>21682</v>
          </cell>
          <cell r="B32" t="str">
            <v>CLARK</v>
          </cell>
          <cell r="C32" t="str">
            <v>GILMOUR</v>
          </cell>
          <cell r="D32" t="str">
            <v>ALISTAIR DAVIDSON</v>
          </cell>
        </row>
        <row r="33">
          <cell r="A33">
            <v>21682</v>
          </cell>
          <cell r="B33" t="str">
            <v>CLARK</v>
          </cell>
          <cell r="C33" t="str">
            <v>GILMOUR</v>
          </cell>
          <cell r="D33" t="str">
            <v>ALISTAIR DAVIDSON</v>
          </cell>
        </row>
        <row r="34">
          <cell r="A34">
            <v>21682</v>
          </cell>
          <cell r="B34" t="str">
            <v>CLARK</v>
          </cell>
          <cell r="C34" t="str">
            <v>GILMOUR</v>
          </cell>
          <cell r="D34" t="str">
            <v>ALISTAIR DAVIDSON</v>
          </cell>
        </row>
        <row r="35">
          <cell r="A35">
            <v>21682</v>
          </cell>
          <cell r="B35" t="str">
            <v>CLARK</v>
          </cell>
          <cell r="C35" t="str">
            <v>GILMOUR</v>
          </cell>
          <cell r="D35" t="str">
            <v>ALISTAIR DAVIDSON</v>
          </cell>
        </row>
        <row r="36">
          <cell r="A36">
            <v>21765</v>
          </cell>
          <cell r="B36" t="str">
            <v xml:space="preserve">KATARZYNA </v>
          </cell>
          <cell r="C36" t="str">
            <v>GINTER</v>
          </cell>
          <cell r="D36" t="str">
            <v>CELIA HUNTER</v>
          </cell>
        </row>
        <row r="37">
          <cell r="A37">
            <v>21765</v>
          </cell>
          <cell r="B37" t="str">
            <v xml:space="preserve">KATARZYNA </v>
          </cell>
          <cell r="C37" t="str">
            <v>GINTER</v>
          </cell>
          <cell r="D37" t="str">
            <v>CELIA HUNTER</v>
          </cell>
        </row>
        <row r="38">
          <cell r="A38">
            <v>21765</v>
          </cell>
          <cell r="B38" t="str">
            <v xml:space="preserve">KATARZYNA </v>
          </cell>
          <cell r="C38" t="str">
            <v>GINTER</v>
          </cell>
          <cell r="D38" t="str">
            <v>CELIA HUNTER</v>
          </cell>
        </row>
        <row r="39">
          <cell r="A39">
            <v>21765</v>
          </cell>
          <cell r="B39" t="str">
            <v xml:space="preserve">KATARZYNA </v>
          </cell>
          <cell r="C39" t="str">
            <v>GINTER</v>
          </cell>
          <cell r="D39" t="str">
            <v>CELIA HUNTER</v>
          </cell>
        </row>
        <row r="40">
          <cell r="A40">
            <v>21765</v>
          </cell>
          <cell r="B40" t="str">
            <v xml:space="preserve">KATARZYNA </v>
          </cell>
          <cell r="C40" t="str">
            <v>GINTER</v>
          </cell>
          <cell r="D40" t="str">
            <v>CELIA HUNTER</v>
          </cell>
        </row>
        <row r="41">
          <cell r="A41">
            <v>21765</v>
          </cell>
          <cell r="B41" t="str">
            <v xml:space="preserve">KATARZYNA </v>
          </cell>
          <cell r="C41" t="str">
            <v>GINTER</v>
          </cell>
          <cell r="D41" t="str">
            <v>CELIA HUNTER</v>
          </cell>
        </row>
        <row r="42">
          <cell r="A42">
            <v>21765</v>
          </cell>
          <cell r="B42" t="str">
            <v xml:space="preserve">KATARZYNA </v>
          </cell>
          <cell r="C42" t="str">
            <v>GINTER</v>
          </cell>
          <cell r="D42" t="str">
            <v>ANDREA CHRISTIE</v>
          </cell>
        </row>
        <row r="43">
          <cell r="A43">
            <v>21765</v>
          </cell>
          <cell r="B43" t="str">
            <v xml:space="preserve">KATARZYNA </v>
          </cell>
          <cell r="C43" t="str">
            <v>GINTER</v>
          </cell>
          <cell r="D43" t="str">
            <v>ANDREA CHRISTIE</v>
          </cell>
        </row>
        <row r="44">
          <cell r="A44">
            <v>21765</v>
          </cell>
          <cell r="B44" t="str">
            <v xml:space="preserve">KATARZYNA </v>
          </cell>
          <cell r="C44" t="str">
            <v>GINTER</v>
          </cell>
          <cell r="D44" t="str">
            <v>ANDREA CHRISTIE</v>
          </cell>
        </row>
        <row r="45">
          <cell r="A45">
            <v>21765</v>
          </cell>
          <cell r="B45" t="str">
            <v xml:space="preserve">KATARZYNA </v>
          </cell>
          <cell r="C45" t="str">
            <v>GINTER</v>
          </cell>
          <cell r="D45" t="str">
            <v>ANDREA CHRISTIE</v>
          </cell>
        </row>
        <row r="46">
          <cell r="A46">
            <v>21765</v>
          </cell>
          <cell r="B46" t="str">
            <v xml:space="preserve">KATARZYNA </v>
          </cell>
          <cell r="C46" t="str">
            <v>GINTER</v>
          </cell>
          <cell r="D46" t="str">
            <v>ANDREA CHRISTIE</v>
          </cell>
        </row>
        <row r="47">
          <cell r="A47">
            <v>21765</v>
          </cell>
          <cell r="B47" t="str">
            <v xml:space="preserve">KATARZYNA </v>
          </cell>
          <cell r="C47" t="str">
            <v>GINTER</v>
          </cell>
          <cell r="D47" t="str">
            <v>ANDREA CHRISTIE</v>
          </cell>
        </row>
        <row r="48">
          <cell r="A48">
            <v>21796</v>
          </cell>
          <cell r="B48" t="str">
            <v>LAUREN</v>
          </cell>
          <cell r="C48" t="str">
            <v>GOURLAY</v>
          </cell>
          <cell r="D48" t="str">
            <v>STUART HILL</v>
          </cell>
        </row>
        <row r="49">
          <cell r="A49">
            <v>21796</v>
          </cell>
          <cell r="B49" t="str">
            <v>LAUREN</v>
          </cell>
          <cell r="C49" t="str">
            <v>GOURLAY</v>
          </cell>
          <cell r="D49" t="str">
            <v>STUART HILL</v>
          </cell>
        </row>
        <row r="50">
          <cell r="A50">
            <v>21796</v>
          </cell>
          <cell r="B50" t="str">
            <v>LAUREN</v>
          </cell>
          <cell r="C50" t="str">
            <v>GOURLAY</v>
          </cell>
          <cell r="D50" t="str">
            <v>STUART HILL</v>
          </cell>
        </row>
        <row r="51">
          <cell r="A51">
            <v>21796</v>
          </cell>
          <cell r="B51" t="str">
            <v>LAUREN</v>
          </cell>
          <cell r="C51" t="str">
            <v>GOURLAY</v>
          </cell>
          <cell r="D51" t="str">
            <v>STUART HILL</v>
          </cell>
        </row>
        <row r="52">
          <cell r="A52">
            <v>21796</v>
          </cell>
          <cell r="B52" t="str">
            <v>LAUREN</v>
          </cell>
          <cell r="C52" t="str">
            <v>GOURLAY</v>
          </cell>
          <cell r="D52" t="str">
            <v>STUART HILL</v>
          </cell>
        </row>
        <row r="53">
          <cell r="A53">
            <v>21796</v>
          </cell>
          <cell r="B53" t="str">
            <v>LAUREN</v>
          </cell>
          <cell r="C53" t="str">
            <v>GOURLAY</v>
          </cell>
          <cell r="D53" t="str">
            <v>ALISTAIR DAVIDSON</v>
          </cell>
        </row>
        <row r="54">
          <cell r="A54">
            <v>21796</v>
          </cell>
          <cell r="B54" t="str">
            <v>LAUREN</v>
          </cell>
          <cell r="C54" t="str">
            <v>GOURLAY</v>
          </cell>
          <cell r="D54" t="str">
            <v>ALISTAIR DAVIDSON</v>
          </cell>
        </row>
        <row r="55">
          <cell r="A55">
            <v>21796</v>
          </cell>
          <cell r="B55" t="str">
            <v>LAUREN</v>
          </cell>
          <cell r="C55" t="str">
            <v>GOURLAY</v>
          </cell>
          <cell r="D55" t="str">
            <v>ALISTAIR DAVIDSON</v>
          </cell>
        </row>
        <row r="56">
          <cell r="A56">
            <v>21796</v>
          </cell>
          <cell r="B56" t="str">
            <v>LAUREN</v>
          </cell>
          <cell r="C56" t="str">
            <v>GOURLAY</v>
          </cell>
          <cell r="D56" t="str">
            <v>ALISTAIR DAVIDSON</v>
          </cell>
        </row>
        <row r="57">
          <cell r="A57">
            <v>21796</v>
          </cell>
          <cell r="B57" t="str">
            <v>LAUREN</v>
          </cell>
          <cell r="C57" t="str">
            <v>GOURLAY</v>
          </cell>
          <cell r="D57" t="str">
            <v>ALISTAIR DAVIDSON</v>
          </cell>
        </row>
        <row r="58">
          <cell r="A58">
            <v>21796</v>
          </cell>
          <cell r="B58" t="str">
            <v>LAUREN</v>
          </cell>
          <cell r="C58" t="str">
            <v>GOURLAY</v>
          </cell>
          <cell r="D58" t="str">
            <v>ALISTAIR DAVIDSON</v>
          </cell>
        </row>
        <row r="59">
          <cell r="A59">
            <v>21802</v>
          </cell>
          <cell r="B59" t="str">
            <v>MIROSLAW</v>
          </cell>
          <cell r="C59" t="str">
            <v>KEPINSKI</v>
          </cell>
          <cell r="D59" t="str">
            <v>STEVEN WINETROBE</v>
          </cell>
        </row>
        <row r="60">
          <cell r="A60">
            <v>21802</v>
          </cell>
          <cell r="B60" t="str">
            <v>MIROSLAW</v>
          </cell>
          <cell r="C60" t="str">
            <v>KEPINSKI</v>
          </cell>
          <cell r="D60" t="str">
            <v>STEVEN WINETROBE</v>
          </cell>
        </row>
        <row r="61">
          <cell r="A61">
            <v>21802</v>
          </cell>
          <cell r="B61" t="str">
            <v>MIROSLAW</v>
          </cell>
          <cell r="C61" t="str">
            <v>KEPINSKI</v>
          </cell>
          <cell r="D61" t="str">
            <v>STEVEN WINETROBE</v>
          </cell>
        </row>
        <row r="62">
          <cell r="A62">
            <v>21802</v>
          </cell>
          <cell r="B62" t="str">
            <v>MIROSLAW</v>
          </cell>
          <cell r="C62" t="str">
            <v>KEPINSKI</v>
          </cell>
          <cell r="D62" t="str">
            <v>STEVEN WINETROBE</v>
          </cell>
        </row>
        <row r="63">
          <cell r="A63">
            <v>21802</v>
          </cell>
          <cell r="B63" t="str">
            <v>MIROSLAW</v>
          </cell>
          <cell r="C63" t="str">
            <v>KEPINSKI</v>
          </cell>
          <cell r="D63" t="str">
            <v>STEVEN WINETROBE</v>
          </cell>
        </row>
        <row r="64">
          <cell r="A64">
            <v>21802</v>
          </cell>
          <cell r="B64" t="str">
            <v>MIROSLAW</v>
          </cell>
          <cell r="C64" t="str">
            <v>KEPINSKI</v>
          </cell>
          <cell r="D64" t="str">
            <v>STEVEN WINETROBE</v>
          </cell>
        </row>
        <row r="65">
          <cell r="A65">
            <v>21802</v>
          </cell>
          <cell r="B65" t="str">
            <v>MIROSLAW</v>
          </cell>
          <cell r="C65" t="str">
            <v>KEPINSKI</v>
          </cell>
          <cell r="D65" t="str">
            <v>ERIC FAUVEL</v>
          </cell>
        </row>
        <row r="66">
          <cell r="A66">
            <v>21802</v>
          </cell>
          <cell r="B66" t="str">
            <v>MIROSLAW</v>
          </cell>
          <cell r="C66" t="str">
            <v>KEPINSKI</v>
          </cell>
          <cell r="D66" t="str">
            <v>ERIC FAUVEL</v>
          </cell>
        </row>
        <row r="67">
          <cell r="A67">
            <v>21802</v>
          </cell>
          <cell r="B67" t="str">
            <v>MIROSLAW</v>
          </cell>
          <cell r="C67" t="str">
            <v>KEPINSKI</v>
          </cell>
          <cell r="D67" t="str">
            <v>ERIC FAUVEL</v>
          </cell>
        </row>
        <row r="68">
          <cell r="A68">
            <v>21802</v>
          </cell>
          <cell r="B68" t="str">
            <v>MIROSLAW</v>
          </cell>
          <cell r="C68" t="str">
            <v>KEPINSKI</v>
          </cell>
          <cell r="D68" t="str">
            <v>ERIC FAUVEL</v>
          </cell>
        </row>
        <row r="69">
          <cell r="A69">
            <v>21802</v>
          </cell>
          <cell r="B69" t="str">
            <v>MIROSLAW</v>
          </cell>
          <cell r="C69" t="str">
            <v>KEPINSKI</v>
          </cell>
          <cell r="D69" t="str">
            <v>ERIC FAUVEL</v>
          </cell>
        </row>
        <row r="70">
          <cell r="A70">
            <v>21802</v>
          </cell>
          <cell r="B70" t="str">
            <v>MIROSLAW</v>
          </cell>
          <cell r="C70" t="str">
            <v>KEPINSKI</v>
          </cell>
          <cell r="D70" t="str">
            <v>ERIC FAUVEL</v>
          </cell>
        </row>
        <row r="71">
          <cell r="A71">
            <v>21817</v>
          </cell>
          <cell r="B71" t="str">
            <v>MARC GONZALEZ</v>
          </cell>
          <cell r="C71" t="str">
            <v>VIDAL</v>
          </cell>
          <cell r="D71" t="str">
            <v>ERIC FAUVEL</v>
          </cell>
        </row>
        <row r="72">
          <cell r="A72">
            <v>21817</v>
          </cell>
          <cell r="B72" t="str">
            <v>MARC GONZALEZ</v>
          </cell>
          <cell r="C72" t="str">
            <v>VIDAL</v>
          </cell>
          <cell r="D72" t="str">
            <v>ERIC FAUVEL</v>
          </cell>
        </row>
        <row r="73">
          <cell r="A73">
            <v>21817</v>
          </cell>
          <cell r="B73" t="str">
            <v>MARC GONZALEZ</v>
          </cell>
          <cell r="C73" t="str">
            <v>VIDAL</v>
          </cell>
          <cell r="D73" t="str">
            <v>ERIC FAUVEL</v>
          </cell>
        </row>
        <row r="74">
          <cell r="A74">
            <v>21817</v>
          </cell>
          <cell r="B74" t="str">
            <v>MARC GONZALEZ</v>
          </cell>
          <cell r="C74" t="str">
            <v>VIDAL</v>
          </cell>
          <cell r="D74" t="str">
            <v>ERIC FAUVEL</v>
          </cell>
        </row>
        <row r="75">
          <cell r="A75">
            <v>21817</v>
          </cell>
          <cell r="B75" t="str">
            <v>MARC GONZALEZ</v>
          </cell>
          <cell r="C75" t="str">
            <v>VIDAL</v>
          </cell>
          <cell r="D75" t="str">
            <v>ERIC FAUVEL</v>
          </cell>
        </row>
        <row r="76">
          <cell r="A76">
            <v>21817</v>
          </cell>
          <cell r="B76" t="str">
            <v>MARC GONZALEZ</v>
          </cell>
          <cell r="C76" t="str">
            <v>VIDAL</v>
          </cell>
          <cell r="D76" t="str">
            <v>ERIC FAUVEL</v>
          </cell>
        </row>
        <row r="77">
          <cell r="A77">
            <v>21817</v>
          </cell>
          <cell r="B77" t="str">
            <v>MARC GONZALEZ</v>
          </cell>
          <cell r="C77" t="str">
            <v>VIDAL</v>
          </cell>
          <cell r="D77" t="str">
            <v>PAUL DUFFY</v>
          </cell>
        </row>
        <row r="78">
          <cell r="A78">
            <v>21817</v>
          </cell>
          <cell r="B78" t="str">
            <v>MARC GONZALEZ</v>
          </cell>
          <cell r="C78" t="str">
            <v>VIDAL</v>
          </cell>
          <cell r="D78" t="str">
            <v>PAUL DUFFY</v>
          </cell>
        </row>
        <row r="79">
          <cell r="A79">
            <v>21817</v>
          </cell>
          <cell r="B79" t="str">
            <v>MARC GONZALEZ</v>
          </cell>
          <cell r="C79" t="str">
            <v>VIDAL</v>
          </cell>
          <cell r="D79" t="str">
            <v>PAUL DUFFY</v>
          </cell>
        </row>
        <row r="80">
          <cell r="A80">
            <v>21817</v>
          </cell>
          <cell r="B80" t="str">
            <v>MARC GONZALEZ</v>
          </cell>
          <cell r="C80" t="str">
            <v>VIDAL</v>
          </cell>
          <cell r="D80" t="str">
            <v>PAUL DUFFY</v>
          </cell>
        </row>
        <row r="81">
          <cell r="A81">
            <v>21817</v>
          </cell>
          <cell r="B81" t="str">
            <v>MARC GONZALEZ</v>
          </cell>
          <cell r="C81" t="str">
            <v>VIDAL</v>
          </cell>
          <cell r="D81" t="str">
            <v>PAUL DUFFY</v>
          </cell>
        </row>
        <row r="82">
          <cell r="A82">
            <v>21817</v>
          </cell>
          <cell r="B82" t="str">
            <v>MARC GONZALEZ</v>
          </cell>
          <cell r="C82" t="str">
            <v>VIDAL</v>
          </cell>
          <cell r="D82" t="str">
            <v>PAUL DUFFY</v>
          </cell>
        </row>
        <row r="83">
          <cell r="A83">
            <v>21817</v>
          </cell>
          <cell r="B83" t="str">
            <v>MARC GONZALEZ</v>
          </cell>
          <cell r="C83" t="str">
            <v>VIDAL</v>
          </cell>
          <cell r="D83" t="str">
            <v>MAY MCLEOD</v>
          </cell>
        </row>
        <row r="84">
          <cell r="A84">
            <v>21817</v>
          </cell>
          <cell r="B84" t="str">
            <v>MARC GONZALEZ</v>
          </cell>
          <cell r="C84" t="str">
            <v>VIDAL</v>
          </cell>
          <cell r="D84" t="str">
            <v>MAY MCLEOD</v>
          </cell>
        </row>
        <row r="85">
          <cell r="A85">
            <v>21817</v>
          </cell>
          <cell r="B85" t="str">
            <v>MARC GONZALEZ</v>
          </cell>
          <cell r="C85" t="str">
            <v>VIDAL</v>
          </cell>
          <cell r="D85" t="str">
            <v>MAY MCLEOD</v>
          </cell>
        </row>
        <row r="86">
          <cell r="A86">
            <v>21817</v>
          </cell>
          <cell r="B86" t="str">
            <v>MARC GONZALEZ</v>
          </cell>
          <cell r="C86" t="str">
            <v>VIDAL</v>
          </cell>
          <cell r="D86" t="str">
            <v>MAY MCLEOD</v>
          </cell>
        </row>
        <row r="87">
          <cell r="A87">
            <v>21817</v>
          </cell>
          <cell r="B87" t="str">
            <v>MARC GONZALEZ</v>
          </cell>
          <cell r="C87" t="str">
            <v>VIDAL</v>
          </cell>
          <cell r="D87" t="str">
            <v>MAY MCLEOD</v>
          </cell>
        </row>
        <row r="88">
          <cell r="A88">
            <v>21817</v>
          </cell>
          <cell r="B88" t="str">
            <v>MARC GONZALEZ</v>
          </cell>
          <cell r="C88" t="str">
            <v>VIDAL</v>
          </cell>
          <cell r="D88" t="str">
            <v>MAY MCLEOD</v>
          </cell>
        </row>
        <row r="89">
          <cell r="A89">
            <v>71850</v>
          </cell>
          <cell r="B89" t="str">
            <v>DAMIAN</v>
          </cell>
          <cell r="C89" t="str">
            <v>BURAKOWSKI</v>
          </cell>
          <cell r="D89" t="str">
            <v>PAUL DUFFY</v>
          </cell>
        </row>
        <row r="90">
          <cell r="A90">
            <v>71850</v>
          </cell>
          <cell r="B90" t="str">
            <v>DAMIAN</v>
          </cell>
          <cell r="C90" t="str">
            <v>BURAKOWSKI</v>
          </cell>
          <cell r="D90" t="str">
            <v>PAUL DUFFY</v>
          </cell>
        </row>
        <row r="91">
          <cell r="A91">
            <v>71850</v>
          </cell>
          <cell r="B91" t="str">
            <v>DAMIAN</v>
          </cell>
          <cell r="C91" t="str">
            <v>BURAKOWSKI</v>
          </cell>
          <cell r="D91" t="str">
            <v>PAUL DUFFY</v>
          </cell>
        </row>
        <row r="92">
          <cell r="A92">
            <v>71850</v>
          </cell>
          <cell r="B92" t="str">
            <v>DAMIAN</v>
          </cell>
          <cell r="C92" t="str">
            <v>BURAKOWSKI</v>
          </cell>
          <cell r="D92" t="str">
            <v>PAUL DUFFY</v>
          </cell>
        </row>
        <row r="93">
          <cell r="A93">
            <v>71850</v>
          </cell>
          <cell r="B93" t="str">
            <v>DAMIAN</v>
          </cell>
          <cell r="C93" t="str">
            <v>BURAKOWSKI</v>
          </cell>
          <cell r="D93" t="str">
            <v>PAUL DUFFY</v>
          </cell>
        </row>
        <row r="94">
          <cell r="A94">
            <v>71850</v>
          </cell>
          <cell r="B94" t="str">
            <v>DAMIAN</v>
          </cell>
          <cell r="C94" t="str">
            <v>BURAKOWSKI</v>
          </cell>
          <cell r="D94" t="str">
            <v>PAUL DUFFY</v>
          </cell>
        </row>
        <row r="95">
          <cell r="A95">
            <v>71850</v>
          </cell>
          <cell r="B95" t="str">
            <v>DAMIAN</v>
          </cell>
          <cell r="C95" t="str">
            <v>BURAKOWSKI</v>
          </cell>
          <cell r="D95" t="str">
            <v>MAY MCLEOD</v>
          </cell>
        </row>
        <row r="96">
          <cell r="A96">
            <v>71850</v>
          </cell>
          <cell r="B96" t="str">
            <v>DAMIAN</v>
          </cell>
          <cell r="C96" t="str">
            <v>BURAKOWSKI</v>
          </cell>
          <cell r="D96" t="str">
            <v>MAY MCLEOD</v>
          </cell>
        </row>
        <row r="97">
          <cell r="A97">
            <v>71850</v>
          </cell>
          <cell r="B97" t="str">
            <v>DAMIAN</v>
          </cell>
          <cell r="C97" t="str">
            <v>BURAKOWSKI</v>
          </cell>
          <cell r="D97" t="str">
            <v>MAY MCLEOD</v>
          </cell>
        </row>
        <row r="98">
          <cell r="A98">
            <v>71850</v>
          </cell>
          <cell r="B98" t="str">
            <v>DAMIAN</v>
          </cell>
          <cell r="C98" t="str">
            <v>BURAKOWSKI</v>
          </cell>
          <cell r="D98" t="str">
            <v>MAY MCLEOD</v>
          </cell>
        </row>
        <row r="99">
          <cell r="A99">
            <v>71850</v>
          </cell>
          <cell r="B99" t="str">
            <v>DAMIAN</v>
          </cell>
          <cell r="C99" t="str">
            <v>BURAKOWSKI</v>
          </cell>
          <cell r="D99" t="str">
            <v>MAY MCLEOD</v>
          </cell>
        </row>
        <row r="100">
          <cell r="A100">
            <v>71850</v>
          </cell>
          <cell r="B100" t="str">
            <v>DAMIAN</v>
          </cell>
          <cell r="C100" t="str">
            <v>BURAKOWSKI</v>
          </cell>
          <cell r="D100" t="str">
            <v>MAY MCLEOD</v>
          </cell>
        </row>
        <row r="101">
          <cell r="A101">
            <v>71877</v>
          </cell>
          <cell r="B101" t="str">
            <v>KAROLINA</v>
          </cell>
          <cell r="C101" t="str">
            <v>LABIAK</v>
          </cell>
          <cell r="D101" t="str">
            <v>PAUL DUFFY</v>
          </cell>
        </row>
        <row r="102">
          <cell r="A102">
            <v>71877</v>
          </cell>
          <cell r="B102" t="str">
            <v>KAROLINA</v>
          </cell>
          <cell r="C102" t="str">
            <v>LABIAK</v>
          </cell>
          <cell r="D102" t="str">
            <v>PAUL DUFFY</v>
          </cell>
        </row>
        <row r="103">
          <cell r="A103">
            <v>71877</v>
          </cell>
          <cell r="B103" t="str">
            <v>KAROLINA</v>
          </cell>
          <cell r="C103" t="str">
            <v>LABIAK</v>
          </cell>
          <cell r="D103" t="str">
            <v>PAUL DUFFY</v>
          </cell>
        </row>
        <row r="104">
          <cell r="A104">
            <v>71877</v>
          </cell>
          <cell r="B104" t="str">
            <v>KAROLINA</v>
          </cell>
          <cell r="C104" t="str">
            <v>LABIAK</v>
          </cell>
          <cell r="D104" t="str">
            <v>PAUL DUFFY</v>
          </cell>
        </row>
        <row r="105">
          <cell r="A105">
            <v>71877</v>
          </cell>
          <cell r="B105" t="str">
            <v>KAROLINA</v>
          </cell>
          <cell r="C105" t="str">
            <v>LABIAK</v>
          </cell>
          <cell r="D105" t="str">
            <v>PAUL DUFFY</v>
          </cell>
        </row>
        <row r="106">
          <cell r="A106">
            <v>71877</v>
          </cell>
          <cell r="B106" t="str">
            <v>KAROLINA</v>
          </cell>
          <cell r="C106" t="str">
            <v>LABIAK</v>
          </cell>
          <cell r="D106" t="str">
            <v>PAUL DUFFY</v>
          </cell>
        </row>
        <row r="107">
          <cell r="A107">
            <v>71877</v>
          </cell>
          <cell r="B107" t="str">
            <v>KAROLINA</v>
          </cell>
          <cell r="C107" t="str">
            <v>LABIAK</v>
          </cell>
          <cell r="D107" t="str">
            <v>MAY MCLEOD</v>
          </cell>
        </row>
        <row r="108">
          <cell r="A108">
            <v>71877</v>
          </cell>
          <cell r="B108" t="str">
            <v>KAROLINA</v>
          </cell>
          <cell r="C108" t="str">
            <v>LABIAK</v>
          </cell>
          <cell r="D108" t="str">
            <v>MAY MCLEOD</v>
          </cell>
        </row>
        <row r="109">
          <cell r="A109">
            <v>71877</v>
          </cell>
          <cell r="B109" t="str">
            <v>KAROLINA</v>
          </cell>
          <cell r="C109" t="str">
            <v>LABIAK</v>
          </cell>
          <cell r="D109" t="str">
            <v>MAY MCLEOD</v>
          </cell>
        </row>
        <row r="110">
          <cell r="A110">
            <v>71877</v>
          </cell>
          <cell r="B110" t="str">
            <v>KAROLINA</v>
          </cell>
          <cell r="C110" t="str">
            <v>LABIAK</v>
          </cell>
          <cell r="D110" t="str">
            <v>MAY MCLEOD</v>
          </cell>
        </row>
        <row r="111">
          <cell r="A111">
            <v>71877</v>
          </cell>
          <cell r="B111" t="str">
            <v>KAROLINA</v>
          </cell>
          <cell r="C111" t="str">
            <v>LABIAK</v>
          </cell>
          <cell r="D111" t="str">
            <v>MAY MCLEOD</v>
          </cell>
        </row>
        <row r="112">
          <cell r="A112">
            <v>71877</v>
          </cell>
          <cell r="B112" t="str">
            <v>KAROLINA</v>
          </cell>
          <cell r="C112" t="str">
            <v>LABIAK</v>
          </cell>
          <cell r="D112" t="str">
            <v>MAY MCLEOD</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flow"/>
      <sheetName val="Cover"/>
      <sheetName val="Inputs&gt;&gt;"/>
      <sheetName val="Model coeffs"/>
      <sheetName val="Actual costs"/>
      <sheetName val="Cost drivers"/>
      <sheetName val="Modelling&gt;&gt;"/>
      <sheetName val="Modelled costs"/>
      <sheetName val="Catch up efficiency"/>
      <sheetName val="F_output"/>
      <sheetName val="Checks &gt;&gt;"/>
      <sheetName val="Graphs_for QA"/>
      <sheetName val="Analysis&gt;&gt;"/>
      <sheetName val="Analysis"/>
      <sheetName val="Dashboard"/>
      <sheetName val="For September Board"/>
      <sheetName val="Modelled costs&gt;&gt;"/>
      <sheetName val="FM_R2_v2.2"/>
      <sheetName val="graphs_to QA"/>
    </sheetNames>
    <sheetDataSet>
      <sheetData sheetId="0"/>
      <sheetData sheetId="1"/>
      <sheetData sheetId="2"/>
      <sheetData sheetId="3">
        <row r="3">
          <cell r="B3" t="str">
            <v>Variables</v>
          </cell>
        </row>
      </sheetData>
      <sheetData sheetId="4">
        <row r="2">
          <cell r="B2" t="str">
            <v>Cost category</v>
          </cell>
        </row>
      </sheetData>
      <sheetData sheetId="5">
        <row r="5">
          <cell r="X5">
            <v>0.10766667243432285</v>
          </cell>
        </row>
      </sheetData>
      <sheetData sheetId="6"/>
      <sheetData sheetId="7">
        <row r="2">
          <cell r="A2" t="str">
            <v>Model name</v>
          </cell>
        </row>
      </sheetData>
      <sheetData sheetId="8">
        <row r="6">
          <cell r="C6" t="str">
            <v>2013-14</v>
          </cell>
          <cell r="D6" t="str">
            <v>2014-15</v>
          </cell>
          <cell r="E6" t="str">
            <v>2015-16</v>
          </cell>
          <cell r="F6" t="str">
            <v>2016-17</v>
          </cell>
          <cell r="G6" t="str">
            <v>2017-18</v>
          </cell>
          <cell r="H6" t="str">
            <v>2YRS 2016-17 to 2017-18</v>
          </cell>
        </row>
        <row r="7">
          <cell r="I7">
            <v>1.3857966123137035</v>
          </cell>
        </row>
        <row r="8">
          <cell r="I8">
            <v>1.0750347148882837</v>
          </cell>
        </row>
        <row r="9">
          <cell r="I9">
            <v>1.0615369092131619</v>
          </cell>
        </row>
        <row r="10">
          <cell r="I10">
            <v>0.95042148098861079</v>
          </cell>
        </row>
        <row r="11">
          <cell r="I11">
            <v>0.88423015991400422</v>
          </cell>
        </row>
        <row r="12">
          <cell r="I12">
            <v>0.8666509486509133</v>
          </cell>
        </row>
        <row r="13">
          <cell r="I13">
            <v>0.77353851040450594</v>
          </cell>
        </row>
      </sheetData>
      <sheetData sheetId="9">
        <row r="1">
          <cell r="A1" t="str">
            <v>Acronym</v>
          </cell>
        </row>
      </sheetData>
      <sheetData sheetId="10"/>
      <sheetData sheetId="11"/>
      <sheetData sheetId="12"/>
      <sheetData sheetId="13">
        <row r="6">
          <cell r="C6" t="str">
            <v>Other costs</v>
          </cell>
        </row>
      </sheetData>
      <sheetData sheetId="14"/>
      <sheetData sheetId="15">
        <row r="6">
          <cell r="C6" t="str">
            <v>olsRTC8_t</v>
          </cell>
        </row>
      </sheetData>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JOURNAL UPLOAD"/>
    </sheetNames>
    <sheetDataSet>
      <sheetData sheetId="0" refreshError="1">
        <row r="4">
          <cell r="B4" t="str">
            <v>MAN</v>
          </cell>
          <cell r="F4" t="str">
            <v>Beginning of Next Period</v>
          </cell>
        </row>
        <row r="5">
          <cell r="B5" t="str">
            <v>MNE</v>
          </cell>
          <cell r="F5" t="str">
            <v>End of Next Period</v>
          </cell>
        </row>
        <row r="6">
          <cell r="B6" t="str">
            <v>MNW</v>
          </cell>
          <cell r="F6" t="str">
            <v>On Specified Date</v>
          </cell>
        </row>
        <row r="7">
          <cell r="B7" t="str">
            <v>MSE</v>
          </cell>
        </row>
        <row r="8">
          <cell r="B8" t="str">
            <v>MSW</v>
          </cell>
        </row>
        <row r="9">
          <cell r="B9" t="str">
            <v>PAY</v>
          </cell>
        </row>
        <row r="10">
          <cell r="B10" t="str">
            <v>TAX</v>
          </cell>
        </row>
        <row r="11">
          <cell r="B11" t="str">
            <v>TRS</v>
          </cell>
        </row>
        <row r="12">
          <cell r="B12" t="str">
            <v>XMP</v>
          </cell>
        </row>
        <row r="13">
          <cell r="B13" t="str">
            <v>LAB</v>
          </cell>
        </row>
        <row r="14">
          <cell r="B14" t="str">
            <v>FSY</v>
          </cell>
        </row>
        <row r="15">
          <cell r="B15" t="str">
            <v>FIN</v>
          </cell>
        </row>
        <row r="16">
          <cell r="B16" t="str">
            <v>CUS</v>
          </cell>
        </row>
        <row r="17">
          <cell r="B17" t="str">
            <v>CSV</v>
          </cell>
        </row>
        <row r="18">
          <cell r="B18" t="str">
            <v>CSH</v>
          </cell>
        </row>
        <row r="19">
          <cell r="B19" t="str">
            <v>CRP</v>
          </cell>
        </row>
        <row r="20">
          <cell r="B20" t="str">
            <v>ASS</v>
          </cell>
        </row>
      </sheetData>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9 HIRES"/>
      <sheetName val="P9 FUEL"/>
      <sheetName val="P9 INVENTORY"/>
      <sheetName val="P9 PROPERTY"/>
      <sheetName val="P9 IT"/>
      <sheetName val="P9 Orange"/>
      <sheetName val="P9 Vodafon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 Panel"/>
      <sheetName val="Scenarios"/>
      <sheetName val="Menu impact --&gt;"/>
      <sheetName val="CLEAR_SHEET"/>
      <sheetName val="Menu impact"/>
      <sheetName val="Inputs --&gt;"/>
      <sheetName val="F_Inputs"/>
      <sheetName val="F_Inputs_Clean"/>
      <sheetName val="Menu design"/>
      <sheetName val="Other_Inputs"/>
      <sheetName val="Sheet1"/>
      <sheetName val="Interface"/>
      <sheetName val="Summary"/>
      <sheetName val="Reference lists"/>
    </sheetNames>
    <sheetDataSet>
      <sheetData sheetId="0"/>
      <sheetData sheetId="1">
        <row r="13">
          <cell r="H13">
            <v>1</v>
          </cell>
        </row>
        <row r="16">
          <cell r="H16">
            <v>1</v>
          </cell>
        </row>
        <row r="18">
          <cell r="H18">
            <v>100</v>
          </cell>
        </row>
        <row r="20">
          <cell r="H20">
            <v>0</v>
          </cell>
        </row>
        <row r="22">
          <cell r="H22">
            <v>1</v>
          </cell>
        </row>
        <row r="26">
          <cell r="H26">
            <v>1</v>
          </cell>
        </row>
        <row r="42">
          <cell r="H42">
            <v>3.85E-2</v>
          </cell>
        </row>
        <row r="44">
          <cell r="H44">
            <v>0.625</v>
          </cell>
        </row>
        <row r="46">
          <cell r="H46">
            <v>0.2</v>
          </cell>
        </row>
      </sheetData>
      <sheetData sheetId="2">
        <row r="3">
          <cell r="E3" t="str">
            <v>Base case, Company bid and actuals = Company PR14 plans, no baseline adjustment</v>
          </cell>
          <cell r="F3" t="str">
            <v>Base case, Company bid and actuals = Company PR14 plans, baseline adjusted below 100 to bid</v>
          </cell>
          <cell r="G3" t="str">
            <v>Base case, Company bid and actuals = Company PR14 plans, baseline adjusted below 95 to 5% above bid</v>
          </cell>
          <cell r="H3" t="str">
            <v>Base case, Company bid and actuals = Company PR14 plans, baseline adjusted below 90 to 10% above bid</v>
          </cell>
          <cell r="I3" t="str">
            <v>Spare</v>
          </cell>
          <cell r="J3" t="str">
            <v>Spare</v>
          </cell>
        </row>
      </sheetData>
      <sheetData sheetId="3"/>
      <sheetData sheetId="4"/>
      <sheetData sheetId="5"/>
      <sheetData sheetId="6"/>
      <sheetData sheetId="7"/>
      <sheetData sheetId="8">
        <row r="7">
          <cell r="C7" t="str">
            <v>ANH</v>
          </cell>
          <cell r="D7" t="str">
            <v>W1ZZZ004</v>
          </cell>
        </row>
        <row r="8">
          <cell r="C8" t="str">
            <v>ANH</v>
          </cell>
          <cell r="D8" t="str">
            <v>W9010</v>
          </cell>
        </row>
        <row r="9">
          <cell r="C9" t="str">
            <v>ANH</v>
          </cell>
          <cell r="D9" t="str">
            <v>S1ZZZ004</v>
          </cell>
        </row>
        <row r="10">
          <cell r="C10" t="str">
            <v>ANH</v>
          </cell>
          <cell r="D10" t="str">
            <v>S9010</v>
          </cell>
        </row>
        <row r="11">
          <cell r="C11" t="str">
            <v>ANH</v>
          </cell>
          <cell r="D11" t="str">
            <v>BN1172</v>
          </cell>
        </row>
        <row r="12">
          <cell r="C12" t="str">
            <v>ANH</v>
          </cell>
          <cell r="D12" t="str">
            <v>BN1174</v>
          </cell>
        </row>
        <row r="13">
          <cell r="C13" t="str">
            <v>ANH</v>
          </cell>
          <cell r="D13" t="str">
            <v>BN1176</v>
          </cell>
        </row>
        <row r="14">
          <cell r="C14" t="str">
            <v>ANH</v>
          </cell>
          <cell r="D14" t="str">
            <v>A2004</v>
          </cell>
        </row>
        <row r="15">
          <cell r="C15" t="str">
            <v>ANH</v>
          </cell>
          <cell r="D15" t="str">
            <v>A2005</v>
          </cell>
        </row>
        <row r="16">
          <cell r="C16" t="str">
            <v>ANH</v>
          </cell>
          <cell r="D16" t="str">
            <v>C00007_W011</v>
          </cell>
        </row>
        <row r="17">
          <cell r="C17" t="str">
            <v>ANH</v>
          </cell>
          <cell r="D17" t="str">
            <v>C00008_S011</v>
          </cell>
        </row>
        <row r="18">
          <cell r="C18" t="str">
            <v>ANH</v>
          </cell>
          <cell r="D18" t="str">
            <v>W10004</v>
          </cell>
        </row>
        <row r="19">
          <cell r="C19" t="str">
            <v>ANH</v>
          </cell>
          <cell r="D19" t="str">
            <v>S10004</v>
          </cell>
        </row>
        <row r="20">
          <cell r="C20" t="str">
            <v>ANH</v>
          </cell>
          <cell r="D20" t="str">
            <v>W10001</v>
          </cell>
        </row>
        <row r="21">
          <cell r="C21" t="str">
            <v>ANH</v>
          </cell>
          <cell r="D21" t="str">
            <v>S10001</v>
          </cell>
        </row>
        <row r="22">
          <cell r="C22" t="str">
            <v>ANH</v>
          </cell>
          <cell r="D22" t="str">
            <v>A1013</v>
          </cell>
        </row>
        <row r="23">
          <cell r="C23" t="str">
            <v>ANH</v>
          </cell>
          <cell r="D23" t="str">
            <v>A1014</v>
          </cell>
        </row>
        <row r="24">
          <cell r="C24" t="str">
            <v>ANH</v>
          </cell>
          <cell r="D24" t="str">
            <v>A1005</v>
          </cell>
        </row>
        <row r="25">
          <cell r="C25" t="str">
            <v>ANH</v>
          </cell>
          <cell r="D25" t="str">
            <v>A1007</v>
          </cell>
        </row>
        <row r="26">
          <cell r="C26" t="str">
            <v>NES</v>
          </cell>
          <cell r="D26" t="str">
            <v>W1ZZZ004</v>
          </cell>
        </row>
        <row r="27">
          <cell r="C27" t="str">
            <v>NES</v>
          </cell>
          <cell r="D27" t="str">
            <v>W9010</v>
          </cell>
        </row>
        <row r="28">
          <cell r="C28" t="str">
            <v>NES</v>
          </cell>
          <cell r="D28" t="str">
            <v>S1ZZZ004</v>
          </cell>
        </row>
        <row r="29">
          <cell r="C29" t="str">
            <v>NES</v>
          </cell>
          <cell r="D29" t="str">
            <v>S9010</v>
          </cell>
        </row>
        <row r="30">
          <cell r="C30" t="str">
            <v>NES</v>
          </cell>
          <cell r="D30" t="str">
            <v>BN1172</v>
          </cell>
        </row>
        <row r="31">
          <cell r="C31" t="str">
            <v>NES</v>
          </cell>
          <cell r="D31" t="str">
            <v>BN1174</v>
          </cell>
        </row>
        <row r="32">
          <cell r="C32" t="str">
            <v>NES</v>
          </cell>
          <cell r="D32" t="str">
            <v>BN1176</v>
          </cell>
        </row>
        <row r="33">
          <cell r="C33" t="str">
            <v>NES</v>
          </cell>
          <cell r="D33" t="str">
            <v>A2004</v>
          </cell>
        </row>
        <row r="34">
          <cell r="C34" t="str">
            <v>NES</v>
          </cell>
          <cell r="D34" t="str">
            <v>A2005</v>
          </cell>
        </row>
        <row r="35">
          <cell r="C35" t="str">
            <v>NES</v>
          </cell>
          <cell r="D35" t="str">
            <v>C00007_W011</v>
          </cell>
        </row>
        <row r="36">
          <cell r="C36" t="str">
            <v>NES</v>
          </cell>
          <cell r="D36" t="str">
            <v>C00008_S011</v>
          </cell>
        </row>
        <row r="37">
          <cell r="C37" t="str">
            <v>NES</v>
          </cell>
          <cell r="D37" t="str">
            <v>W10004</v>
          </cell>
        </row>
        <row r="38">
          <cell r="C38" t="str">
            <v>NES</v>
          </cell>
          <cell r="D38" t="str">
            <v>S10004</v>
          </cell>
        </row>
        <row r="39">
          <cell r="C39" t="str">
            <v>NES</v>
          </cell>
          <cell r="D39" t="str">
            <v>W10001</v>
          </cell>
        </row>
        <row r="40">
          <cell r="C40" t="str">
            <v>NES</v>
          </cell>
          <cell r="D40" t="str">
            <v>S10001</v>
          </cell>
        </row>
        <row r="41">
          <cell r="C41" t="str">
            <v>NES</v>
          </cell>
          <cell r="D41" t="str">
            <v>A1013</v>
          </cell>
        </row>
        <row r="42">
          <cell r="C42" t="str">
            <v>NES</v>
          </cell>
          <cell r="D42" t="str">
            <v>A1014</v>
          </cell>
        </row>
        <row r="43">
          <cell r="C43" t="str">
            <v>NES</v>
          </cell>
          <cell r="D43" t="str">
            <v>A1005</v>
          </cell>
        </row>
        <row r="44">
          <cell r="C44" t="str">
            <v>NES</v>
          </cell>
          <cell r="D44" t="str">
            <v>A1007</v>
          </cell>
        </row>
        <row r="45">
          <cell r="C45" t="str">
            <v>NWT</v>
          </cell>
          <cell r="D45" t="str">
            <v>W1ZZZ004</v>
          </cell>
        </row>
        <row r="46">
          <cell r="C46" t="str">
            <v>NWT</v>
          </cell>
          <cell r="D46" t="str">
            <v>W9010</v>
          </cell>
        </row>
        <row r="47">
          <cell r="C47" t="str">
            <v>NWT</v>
          </cell>
          <cell r="D47" t="str">
            <v>S1ZZZ004</v>
          </cell>
        </row>
        <row r="48">
          <cell r="C48" t="str">
            <v>NWT</v>
          </cell>
          <cell r="D48" t="str">
            <v>S9010</v>
          </cell>
        </row>
        <row r="49">
          <cell r="C49" t="str">
            <v>NWT</v>
          </cell>
          <cell r="D49" t="str">
            <v>BN1172</v>
          </cell>
        </row>
        <row r="50">
          <cell r="C50" t="str">
            <v>NWT</v>
          </cell>
          <cell r="D50" t="str">
            <v>BN1174</v>
          </cell>
        </row>
        <row r="51">
          <cell r="C51" t="str">
            <v>NWT</v>
          </cell>
          <cell r="D51" t="str">
            <v>BN1176</v>
          </cell>
        </row>
        <row r="52">
          <cell r="C52" t="str">
            <v>NWT</v>
          </cell>
          <cell r="D52" t="str">
            <v>A2004</v>
          </cell>
        </row>
        <row r="53">
          <cell r="C53" t="str">
            <v>NWT</v>
          </cell>
          <cell r="D53" t="str">
            <v>A2005</v>
          </cell>
        </row>
        <row r="54">
          <cell r="C54" t="str">
            <v>NWT</v>
          </cell>
          <cell r="D54" t="str">
            <v>C00007_W011</v>
          </cell>
        </row>
        <row r="55">
          <cell r="C55" t="str">
            <v>NWT</v>
          </cell>
          <cell r="D55" t="str">
            <v>C00008_S011</v>
          </cell>
        </row>
        <row r="56">
          <cell r="C56" t="str">
            <v>NWT</v>
          </cell>
          <cell r="D56" t="str">
            <v>W10004</v>
          </cell>
        </row>
        <row r="57">
          <cell r="C57" t="str">
            <v>NWT</v>
          </cell>
          <cell r="D57" t="str">
            <v>S10004</v>
          </cell>
        </row>
        <row r="58">
          <cell r="C58" t="str">
            <v>NWT</v>
          </cell>
          <cell r="D58" t="str">
            <v>W10001</v>
          </cell>
        </row>
        <row r="59">
          <cell r="C59" t="str">
            <v>NWT</v>
          </cell>
          <cell r="D59" t="str">
            <v>S10001</v>
          </cell>
        </row>
        <row r="60">
          <cell r="C60" t="str">
            <v>NWT</v>
          </cell>
          <cell r="D60" t="str">
            <v>A1013</v>
          </cell>
        </row>
        <row r="61">
          <cell r="C61" t="str">
            <v>NWT</v>
          </cell>
          <cell r="D61" t="str">
            <v>A1014</v>
          </cell>
        </row>
        <row r="62">
          <cell r="C62" t="str">
            <v>NWT</v>
          </cell>
          <cell r="D62" t="str">
            <v>A1005</v>
          </cell>
        </row>
        <row r="63">
          <cell r="C63" t="str">
            <v>NWT</v>
          </cell>
          <cell r="D63" t="str">
            <v>A1007</v>
          </cell>
        </row>
        <row r="64">
          <cell r="C64" t="str">
            <v>SRN</v>
          </cell>
          <cell r="D64" t="str">
            <v>W1ZZZ004</v>
          </cell>
        </row>
        <row r="65">
          <cell r="C65" t="str">
            <v>SRN</v>
          </cell>
          <cell r="D65" t="str">
            <v>W9010</v>
          </cell>
        </row>
        <row r="66">
          <cell r="C66" t="str">
            <v>SRN</v>
          </cell>
          <cell r="D66" t="str">
            <v>S1ZZZ004</v>
          </cell>
        </row>
        <row r="67">
          <cell r="C67" t="str">
            <v>SRN</v>
          </cell>
          <cell r="D67" t="str">
            <v>S9010</v>
          </cell>
        </row>
        <row r="68">
          <cell r="C68" t="str">
            <v>SRN</v>
          </cell>
          <cell r="D68" t="str">
            <v>BN1172</v>
          </cell>
        </row>
        <row r="69">
          <cell r="C69" t="str">
            <v>SRN</v>
          </cell>
          <cell r="D69" t="str">
            <v>BN1174</v>
          </cell>
        </row>
        <row r="70">
          <cell r="C70" t="str">
            <v>SRN</v>
          </cell>
          <cell r="D70" t="str">
            <v>BN1176</v>
          </cell>
        </row>
        <row r="71">
          <cell r="C71" t="str">
            <v>SRN</v>
          </cell>
          <cell r="D71" t="str">
            <v>A2004</v>
          </cell>
        </row>
        <row r="72">
          <cell r="C72" t="str">
            <v>SRN</v>
          </cell>
          <cell r="D72" t="str">
            <v>A2005</v>
          </cell>
        </row>
        <row r="73">
          <cell r="C73" t="str">
            <v>SRN</v>
          </cell>
          <cell r="D73" t="str">
            <v>C00007_W011</v>
          </cell>
        </row>
        <row r="74">
          <cell r="C74" t="str">
            <v>SRN</v>
          </cell>
          <cell r="D74" t="str">
            <v>C00008_S011</v>
          </cell>
        </row>
        <row r="75">
          <cell r="C75" t="str">
            <v>SRN</v>
          </cell>
          <cell r="D75" t="str">
            <v>W10004</v>
          </cell>
        </row>
        <row r="76">
          <cell r="C76" t="str">
            <v>SRN</v>
          </cell>
          <cell r="D76" t="str">
            <v>S10004</v>
          </cell>
        </row>
        <row r="77">
          <cell r="C77" t="str">
            <v>SRN</v>
          </cell>
          <cell r="D77" t="str">
            <v>W10001</v>
          </cell>
        </row>
        <row r="78">
          <cell r="C78" t="str">
            <v>SRN</v>
          </cell>
          <cell r="D78" t="str">
            <v>S10001</v>
          </cell>
        </row>
        <row r="79">
          <cell r="C79" t="str">
            <v>SRN</v>
          </cell>
          <cell r="D79" t="str">
            <v>A1013</v>
          </cell>
        </row>
        <row r="80">
          <cell r="C80" t="str">
            <v>SRN</v>
          </cell>
          <cell r="D80" t="str">
            <v>A1014</v>
          </cell>
        </row>
        <row r="81">
          <cell r="C81" t="str">
            <v>SRN</v>
          </cell>
          <cell r="D81" t="str">
            <v>A1005</v>
          </cell>
        </row>
        <row r="82">
          <cell r="C82" t="str">
            <v>SRN</v>
          </cell>
          <cell r="D82" t="str">
            <v>A1007</v>
          </cell>
        </row>
        <row r="83">
          <cell r="C83" t="str">
            <v>SVT</v>
          </cell>
          <cell r="D83" t="str">
            <v>W1ZZZ004</v>
          </cell>
        </row>
        <row r="84">
          <cell r="C84" t="str">
            <v>SVT</v>
          </cell>
          <cell r="D84" t="str">
            <v>W9010</v>
          </cell>
        </row>
        <row r="85">
          <cell r="C85" t="str">
            <v>SVT</v>
          </cell>
          <cell r="D85" t="str">
            <v>S1ZZZ004</v>
          </cell>
        </row>
        <row r="86">
          <cell r="C86" t="str">
            <v>SVT</v>
          </cell>
          <cell r="D86" t="str">
            <v>S9010</v>
          </cell>
        </row>
        <row r="87">
          <cell r="C87" t="str">
            <v>SVT</v>
          </cell>
          <cell r="D87" t="str">
            <v>BN1172</v>
          </cell>
        </row>
        <row r="88">
          <cell r="C88" t="str">
            <v>SVT</v>
          </cell>
          <cell r="D88" t="str">
            <v>BN1174</v>
          </cell>
        </row>
        <row r="89">
          <cell r="C89" t="str">
            <v>SVT</v>
          </cell>
          <cell r="D89" t="str">
            <v>BN1176</v>
          </cell>
        </row>
        <row r="90">
          <cell r="C90" t="str">
            <v>SVT</v>
          </cell>
          <cell r="D90" t="str">
            <v>A2004</v>
          </cell>
        </row>
        <row r="91">
          <cell r="C91" t="str">
            <v>SVT</v>
          </cell>
          <cell r="D91" t="str">
            <v>A2005</v>
          </cell>
        </row>
        <row r="92">
          <cell r="C92" t="str">
            <v>SVT</v>
          </cell>
          <cell r="D92" t="str">
            <v>C00007_W011</v>
          </cell>
        </row>
        <row r="93">
          <cell r="C93" t="str">
            <v>SVT</v>
          </cell>
          <cell r="D93" t="str">
            <v>C00008_S011</v>
          </cell>
        </row>
        <row r="94">
          <cell r="C94" t="str">
            <v>SVT</v>
          </cell>
          <cell r="D94" t="str">
            <v>W10004</v>
          </cell>
        </row>
        <row r="95">
          <cell r="C95" t="str">
            <v>SVT</v>
          </cell>
          <cell r="D95" t="str">
            <v>S10004</v>
          </cell>
        </row>
        <row r="96">
          <cell r="C96" t="str">
            <v>SVT</v>
          </cell>
          <cell r="D96" t="str">
            <v>W10001</v>
          </cell>
        </row>
        <row r="97">
          <cell r="C97" t="str">
            <v>SVT</v>
          </cell>
          <cell r="D97" t="str">
            <v>S10001</v>
          </cell>
        </row>
        <row r="98">
          <cell r="C98" t="str">
            <v>SVT</v>
          </cell>
          <cell r="D98" t="str">
            <v>A1013</v>
          </cell>
        </row>
        <row r="99">
          <cell r="C99" t="str">
            <v>SVT</v>
          </cell>
          <cell r="D99" t="str">
            <v>A1014</v>
          </cell>
        </row>
        <row r="100">
          <cell r="C100" t="str">
            <v>SVT</v>
          </cell>
          <cell r="D100" t="str">
            <v>A1005</v>
          </cell>
        </row>
        <row r="101">
          <cell r="C101" t="str">
            <v>SVT</v>
          </cell>
          <cell r="D101" t="str">
            <v>A1007</v>
          </cell>
        </row>
        <row r="102">
          <cell r="C102" t="str">
            <v>SWT</v>
          </cell>
          <cell r="D102" t="str">
            <v>W1ZZZ004</v>
          </cell>
        </row>
        <row r="103">
          <cell r="C103" t="str">
            <v>SWT</v>
          </cell>
          <cell r="D103" t="str">
            <v>W9010</v>
          </cell>
        </row>
        <row r="104">
          <cell r="C104" t="str">
            <v>SWT</v>
          </cell>
          <cell r="D104" t="str">
            <v>S1ZZZ004</v>
          </cell>
        </row>
        <row r="105">
          <cell r="C105" t="str">
            <v>SWT</v>
          </cell>
          <cell r="D105" t="str">
            <v>S9010</v>
          </cell>
        </row>
        <row r="106">
          <cell r="C106" t="str">
            <v>SWT</v>
          </cell>
          <cell r="D106" t="str">
            <v>BN1172</v>
          </cell>
        </row>
        <row r="107">
          <cell r="C107" t="str">
            <v>SWT</v>
          </cell>
          <cell r="D107" t="str">
            <v>BN1174</v>
          </cell>
        </row>
        <row r="108">
          <cell r="C108" t="str">
            <v>SWT</v>
          </cell>
          <cell r="D108" t="str">
            <v>BN1176</v>
          </cell>
        </row>
        <row r="109">
          <cell r="C109" t="str">
            <v>SWT</v>
          </cell>
          <cell r="D109" t="str">
            <v>A2004</v>
          </cell>
        </row>
        <row r="110">
          <cell r="C110" t="str">
            <v>SWT</v>
          </cell>
          <cell r="D110" t="str">
            <v>A2005</v>
          </cell>
        </row>
        <row r="111">
          <cell r="C111" t="str">
            <v>SWT</v>
          </cell>
          <cell r="D111" t="str">
            <v>C00007_W011</v>
          </cell>
        </row>
        <row r="112">
          <cell r="C112" t="str">
            <v>SWT</v>
          </cell>
          <cell r="D112" t="str">
            <v>C00008_S011</v>
          </cell>
        </row>
        <row r="113">
          <cell r="C113" t="str">
            <v>SWT</v>
          </cell>
          <cell r="D113" t="str">
            <v>W10004</v>
          </cell>
        </row>
        <row r="114">
          <cell r="C114" t="str">
            <v>SWT</v>
          </cell>
          <cell r="D114" t="str">
            <v>S10004</v>
          </cell>
        </row>
        <row r="115">
          <cell r="C115" t="str">
            <v>SWT</v>
          </cell>
          <cell r="D115" t="str">
            <v>W10001</v>
          </cell>
        </row>
        <row r="116">
          <cell r="C116" t="str">
            <v>SWT</v>
          </cell>
          <cell r="D116" t="str">
            <v>S10001</v>
          </cell>
        </row>
        <row r="117">
          <cell r="C117" t="str">
            <v>SWT</v>
          </cell>
          <cell r="D117" t="str">
            <v>A1013</v>
          </cell>
        </row>
        <row r="118">
          <cell r="C118" t="str">
            <v>SWT</v>
          </cell>
          <cell r="D118" t="str">
            <v>A1014</v>
          </cell>
        </row>
        <row r="119">
          <cell r="C119" t="str">
            <v>SWT</v>
          </cell>
          <cell r="D119" t="str">
            <v>A1005</v>
          </cell>
        </row>
        <row r="120">
          <cell r="C120" t="str">
            <v>SWT</v>
          </cell>
          <cell r="D120" t="str">
            <v>A1007</v>
          </cell>
        </row>
        <row r="121">
          <cell r="C121" t="str">
            <v>TMS</v>
          </cell>
          <cell r="D121" t="str">
            <v>W1ZZZ004</v>
          </cell>
        </row>
        <row r="122">
          <cell r="C122" t="str">
            <v>TMS</v>
          </cell>
          <cell r="D122" t="str">
            <v>W9010</v>
          </cell>
        </row>
        <row r="123">
          <cell r="C123" t="str">
            <v>TMS</v>
          </cell>
          <cell r="D123" t="str">
            <v>S1ZZZ004</v>
          </cell>
        </row>
        <row r="124">
          <cell r="C124" t="str">
            <v>TMS</v>
          </cell>
          <cell r="D124" t="str">
            <v>S9010</v>
          </cell>
        </row>
        <row r="125">
          <cell r="C125" t="str">
            <v>TMS</v>
          </cell>
          <cell r="D125" t="str">
            <v>BN1172</v>
          </cell>
        </row>
        <row r="126">
          <cell r="C126" t="str">
            <v>TMS</v>
          </cell>
          <cell r="D126" t="str">
            <v>BN1174</v>
          </cell>
        </row>
        <row r="127">
          <cell r="C127" t="str">
            <v>TMS</v>
          </cell>
          <cell r="D127" t="str">
            <v>BN1176</v>
          </cell>
        </row>
        <row r="128">
          <cell r="C128" t="str">
            <v>TMS</v>
          </cell>
          <cell r="D128" t="str">
            <v>A2004</v>
          </cell>
        </row>
        <row r="129">
          <cell r="C129" t="str">
            <v>TMS</v>
          </cell>
          <cell r="D129" t="str">
            <v>A2005</v>
          </cell>
        </row>
        <row r="130">
          <cell r="C130" t="str">
            <v>TMS</v>
          </cell>
          <cell r="D130" t="str">
            <v>C00007_W011</v>
          </cell>
        </row>
        <row r="131">
          <cell r="C131" t="str">
            <v>TMS</v>
          </cell>
          <cell r="D131" t="str">
            <v>C00008_S011</v>
          </cell>
        </row>
        <row r="132">
          <cell r="C132" t="str">
            <v>TMS</v>
          </cell>
          <cell r="D132" t="str">
            <v>W10004</v>
          </cell>
        </row>
        <row r="133">
          <cell r="C133" t="str">
            <v>TMS</v>
          </cell>
          <cell r="D133" t="str">
            <v>S10004</v>
          </cell>
        </row>
        <row r="134">
          <cell r="C134" t="str">
            <v>TMS</v>
          </cell>
          <cell r="D134" t="str">
            <v>W10001</v>
          </cell>
        </row>
        <row r="135">
          <cell r="C135" t="str">
            <v>TMS</v>
          </cell>
          <cell r="D135" t="str">
            <v>S10001</v>
          </cell>
        </row>
        <row r="136">
          <cell r="C136" t="str">
            <v>TMS</v>
          </cell>
          <cell r="D136" t="str">
            <v>A1013</v>
          </cell>
        </row>
        <row r="137">
          <cell r="C137" t="str">
            <v>TMS</v>
          </cell>
          <cell r="D137" t="str">
            <v>A1014</v>
          </cell>
        </row>
        <row r="138">
          <cell r="C138" t="str">
            <v>TMS</v>
          </cell>
          <cell r="D138" t="str">
            <v>A1005</v>
          </cell>
        </row>
        <row r="139">
          <cell r="C139" t="str">
            <v>TMS</v>
          </cell>
          <cell r="D139" t="str">
            <v>A1007</v>
          </cell>
        </row>
        <row r="140">
          <cell r="C140" t="str">
            <v>WSH</v>
          </cell>
          <cell r="D140" t="str">
            <v>W1ZZZ004</v>
          </cell>
        </row>
        <row r="141">
          <cell r="C141" t="str">
            <v>WSH</v>
          </cell>
          <cell r="D141" t="str">
            <v>W9010</v>
          </cell>
        </row>
        <row r="142">
          <cell r="C142" t="str">
            <v>WSH</v>
          </cell>
          <cell r="D142" t="str">
            <v>S1ZZZ004</v>
          </cell>
        </row>
        <row r="143">
          <cell r="C143" t="str">
            <v>WSH</v>
          </cell>
          <cell r="D143" t="str">
            <v>S9010</v>
          </cell>
        </row>
        <row r="144">
          <cell r="C144" t="str">
            <v>WSH</v>
          </cell>
          <cell r="D144" t="str">
            <v>BN1172</v>
          </cell>
        </row>
        <row r="145">
          <cell r="C145" t="str">
            <v>WSH</v>
          </cell>
          <cell r="D145" t="str">
            <v>BN1174</v>
          </cell>
        </row>
        <row r="146">
          <cell r="C146" t="str">
            <v>WSH</v>
          </cell>
          <cell r="D146" t="str">
            <v>BN1176</v>
          </cell>
        </row>
        <row r="147">
          <cell r="C147" t="str">
            <v>WSH</v>
          </cell>
          <cell r="D147" t="str">
            <v>A2004</v>
          </cell>
        </row>
        <row r="148">
          <cell r="C148" t="str">
            <v>WSH</v>
          </cell>
          <cell r="D148" t="str">
            <v>A2005</v>
          </cell>
        </row>
        <row r="149">
          <cell r="C149" t="str">
            <v>WSH</v>
          </cell>
          <cell r="D149" t="str">
            <v>C00007_W011</v>
          </cell>
        </row>
        <row r="150">
          <cell r="C150" t="str">
            <v>WSH</v>
          </cell>
          <cell r="D150" t="str">
            <v>C00008_S011</v>
          </cell>
        </row>
        <row r="151">
          <cell r="C151" t="str">
            <v>WSH</v>
          </cell>
          <cell r="D151" t="str">
            <v>W10004</v>
          </cell>
        </row>
        <row r="152">
          <cell r="C152" t="str">
            <v>WSH</v>
          </cell>
          <cell r="D152" t="str">
            <v>S10004</v>
          </cell>
        </row>
        <row r="153">
          <cell r="C153" t="str">
            <v>WSH</v>
          </cell>
          <cell r="D153" t="str">
            <v>W10001</v>
          </cell>
        </row>
        <row r="154">
          <cell r="C154" t="str">
            <v>WSH</v>
          </cell>
          <cell r="D154" t="str">
            <v>S10001</v>
          </cell>
        </row>
        <row r="155">
          <cell r="C155" t="str">
            <v>WSH</v>
          </cell>
          <cell r="D155" t="str">
            <v>A1013</v>
          </cell>
        </row>
        <row r="156">
          <cell r="C156" t="str">
            <v>WSH</v>
          </cell>
          <cell r="D156" t="str">
            <v>A1014</v>
          </cell>
        </row>
        <row r="157">
          <cell r="C157" t="str">
            <v>WSH</v>
          </cell>
          <cell r="D157" t="str">
            <v>A1005</v>
          </cell>
        </row>
        <row r="158">
          <cell r="C158" t="str">
            <v>WSH</v>
          </cell>
          <cell r="D158" t="str">
            <v>A1007</v>
          </cell>
        </row>
        <row r="159">
          <cell r="C159" t="str">
            <v>WSX</v>
          </cell>
          <cell r="D159" t="str">
            <v>W1ZZZ004</v>
          </cell>
        </row>
        <row r="160">
          <cell r="C160" t="str">
            <v>WSX</v>
          </cell>
          <cell r="D160" t="str">
            <v>W9010</v>
          </cell>
        </row>
        <row r="161">
          <cell r="C161" t="str">
            <v>WSX</v>
          </cell>
          <cell r="D161" t="str">
            <v>S1ZZZ004</v>
          </cell>
        </row>
        <row r="162">
          <cell r="C162" t="str">
            <v>WSX</v>
          </cell>
          <cell r="D162" t="str">
            <v>S9010</v>
          </cell>
        </row>
        <row r="163">
          <cell r="C163" t="str">
            <v>WSX</v>
          </cell>
          <cell r="D163" t="str">
            <v>BN1172</v>
          </cell>
        </row>
        <row r="164">
          <cell r="C164" t="str">
            <v>WSX</v>
          </cell>
          <cell r="D164" t="str">
            <v>BN1174</v>
          </cell>
        </row>
        <row r="165">
          <cell r="C165" t="str">
            <v>WSX</v>
          </cell>
          <cell r="D165" t="str">
            <v>BN1176</v>
          </cell>
        </row>
        <row r="166">
          <cell r="C166" t="str">
            <v>WSX</v>
          </cell>
          <cell r="D166" t="str">
            <v>A2004</v>
          </cell>
        </row>
        <row r="167">
          <cell r="C167" t="str">
            <v>WSX</v>
          </cell>
          <cell r="D167" t="str">
            <v>A2005</v>
          </cell>
        </row>
        <row r="168">
          <cell r="C168" t="str">
            <v>WSX</v>
          </cell>
          <cell r="D168" t="str">
            <v>C00007_W011</v>
          </cell>
        </row>
        <row r="169">
          <cell r="C169" t="str">
            <v>WSX</v>
          </cell>
          <cell r="D169" t="str">
            <v>C00008_S011</v>
          </cell>
        </row>
        <row r="170">
          <cell r="C170" t="str">
            <v>WSX</v>
          </cell>
          <cell r="D170" t="str">
            <v>W10004</v>
          </cell>
        </row>
        <row r="171">
          <cell r="C171" t="str">
            <v>WSX</v>
          </cell>
          <cell r="D171" t="str">
            <v>S10004</v>
          </cell>
        </row>
        <row r="172">
          <cell r="C172" t="str">
            <v>WSX</v>
          </cell>
          <cell r="D172" t="str">
            <v>W10001</v>
          </cell>
        </row>
        <row r="173">
          <cell r="C173" t="str">
            <v>WSX</v>
          </cell>
          <cell r="D173" t="str">
            <v>S10001</v>
          </cell>
        </row>
        <row r="174">
          <cell r="C174" t="str">
            <v>WSX</v>
          </cell>
          <cell r="D174" t="str">
            <v>A1013</v>
          </cell>
        </row>
        <row r="175">
          <cell r="C175" t="str">
            <v>WSX</v>
          </cell>
          <cell r="D175" t="str">
            <v>A1014</v>
          </cell>
        </row>
        <row r="176">
          <cell r="C176" t="str">
            <v>WSX</v>
          </cell>
          <cell r="D176" t="str">
            <v>A1005</v>
          </cell>
        </row>
        <row r="177">
          <cell r="C177" t="str">
            <v>WSX</v>
          </cell>
          <cell r="D177" t="str">
            <v>A1007</v>
          </cell>
        </row>
        <row r="178">
          <cell r="C178" t="str">
            <v>YKY</v>
          </cell>
          <cell r="D178" t="str">
            <v>W1ZZZ004</v>
          </cell>
        </row>
        <row r="179">
          <cell r="C179" t="str">
            <v>YKY</v>
          </cell>
          <cell r="D179" t="str">
            <v>W9010</v>
          </cell>
        </row>
        <row r="180">
          <cell r="C180" t="str">
            <v>YKY</v>
          </cell>
          <cell r="D180" t="str">
            <v>S1ZZZ004</v>
          </cell>
        </row>
        <row r="181">
          <cell r="C181" t="str">
            <v>YKY</v>
          </cell>
          <cell r="D181" t="str">
            <v>S9010</v>
          </cell>
        </row>
        <row r="182">
          <cell r="C182" t="str">
            <v>YKY</v>
          </cell>
          <cell r="D182" t="str">
            <v>BN1172</v>
          </cell>
        </row>
        <row r="183">
          <cell r="C183" t="str">
            <v>YKY</v>
          </cell>
          <cell r="D183" t="str">
            <v>BN1174</v>
          </cell>
        </row>
        <row r="184">
          <cell r="C184" t="str">
            <v>YKY</v>
          </cell>
          <cell r="D184" t="str">
            <v>BN1176</v>
          </cell>
        </row>
        <row r="185">
          <cell r="C185" t="str">
            <v>YKY</v>
          </cell>
          <cell r="D185" t="str">
            <v>A2004</v>
          </cell>
        </row>
        <row r="186">
          <cell r="C186" t="str">
            <v>YKY</v>
          </cell>
          <cell r="D186" t="str">
            <v>A2005</v>
          </cell>
        </row>
        <row r="187">
          <cell r="C187" t="str">
            <v>YKY</v>
          </cell>
          <cell r="D187" t="str">
            <v>C00007_W011</v>
          </cell>
        </row>
        <row r="188">
          <cell r="C188" t="str">
            <v>YKY</v>
          </cell>
          <cell r="D188" t="str">
            <v>C00008_S011</v>
          </cell>
        </row>
        <row r="189">
          <cell r="C189" t="str">
            <v>YKY</v>
          </cell>
          <cell r="D189" t="str">
            <v>W10004</v>
          </cell>
        </row>
        <row r="190">
          <cell r="C190" t="str">
            <v>YKY</v>
          </cell>
          <cell r="D190" t="str">
            <v>S10004</v>
          </cell>
        </row>
        <row r="191">
          <cell r="C191" t="str">
            <v>YKY</v>
          </cell>
          <cell r="D191" t="str">
            <v>W10001</v>
          </cell>
        </row>
        <row r="192">
          <cell r="C192" t="str">
            <v>YKY</v>
          </cell>
          <cell r="D192" t="str">
            <v>S10001</v>
          </cell>
        </row>
        <row r="193">
          <cell r="C193" t="str">
            <v>YKY</v>
          </cell>
          <cell r="D193" t="str">
            <v>A1013</v>
          </cell>
        </row>
        <row r="194">
          <cell r="C194" t="str">
            <v>YKY</v>
          </cell>
          <cell r="D194" t="str">
            <v>A1014</v>
          </cell>
        </row>
        <row r="195">
          <cell r="C195" t="str">
            <v>YKY</v>
          </cell>
          <cell r="D195" t="str">
            <v>A1005</v>
          </cell>
        </row>
        <row r="196">
          <cell r="C196" t="str">
            <v>YKY</v>
          </cell>
          <cell r="D196" t="str">
            <v>A1007</v>
          </cell>
        </row>
        <row r="197">
          <cell r="C197" t="str">
            <v>AFW</v>
          </cell>
          <cell r="D197" t="str">
            <v>W1ZZZ004</v>
          </cell>
        </row>
        <row r="198">
          <cell r="C198" t="str">
            <v>AFW</v>
          </cell>
          <cell r="D198" t="str">
            <v>W9010</v>
          </cell>
        </row>
        <row r="199">
          <cell r="C199" t="str">
            <v>AFW</v>
          </cell>
          <cell r="D199" t="str">
            <v>S1ZZZ004</v>
          </cell>
        </row>
        <row r="200">
          <cell r="C200" t="str">
            <v>AFW</v>
          </cell>
          <cell r="D200" t="str">
            <v>S9010</v>
          </cell>
        </row>
        <row r="201">
          <cell r="C201" t="str">
            <v>AFW</v>
          </cell>
          <cell r="D201" t="str">
            <v>BN1172</v>
          </cell>
        </row>
        <row r="202">
          <cell r="C202" t="str">
            <v>AFW</v>
          </cell>
          <cell r="D202" t="str">
            <v>BN1174</v>
          </cell>
        </row>
        <row r="203">
          <cell r="C203" t="str">
            <v>AFW</v>
          </cell>
          <cell r="D203" t="str">
            <v>BN1176</v>
          </cell>
        </row>
        <row r="204">
          <cell r="C204" t="str">
            <v>AFW</v>
          </cell>
          <cell r="D204" t="str">
            <v>A2004</v>
          </cell>
        </row>
        <row r="205">
          <cell r="C205" t="str">
            <v>AFW</v>
          </cell>
          <cell r="D205" t="str">
            <v>A2005</v>
          </cell>
        </row>
        <row r="206">
          <cell r="C206" t="str">
            <v>AFW</v>
          </cell>
          <cell r="D206" t="str">
            <v>C00007_W011</v>
          </cell>
        </row>
        <row r="207">
          <cell r="C207" t="str">
            <v>AFW</v>
          </cell>
          <cell r="D207" t="str">
            <v>C00008_S011</v>
          </cell>
        </row>
        <row r="208">
          <cell r="C208" t="str">
            <v>AFW</v>
          </cell>
          <cell r="D208" t="str">
            <v>W10004</v>
          </cell>
        </row>
        <row r="209">
          <cell r="C209" t="str">
            <v>AFW</v>
          </cell>
          <cell r="D209" t="str">
            <v>S10004</v>
          </cell>
        </row>
        <row r="210">
          <cell r="C210" t="str">
            <v>AFW</v>
          </cell>
          <cell r="D210" t="str">
            <v>W10001</v>
          </cell>
        </row>
        <row r="211">
          <cell r="C211" t="str">
            <v>AFW</v>
          </cell>
          <cell r="D211" t="str">
            <v>S10001</v>
          </cell>
        </row>
        <row r="212">
          <cell r="C212" t="str">
            <v>AFW</v>
          </cell>
          <cell r="D212" t="str">
            <v>A1013</v>
          </cell>
        </row>
        <row r="213">
          <cell r="C213" t="str">
            <v>AFW</v>
          </cell>
          <cell r="D213" t="str">
            <v>A1014</v>
          </cell>
        </row>
        <row r="214">
          <cell r="C214" t="str">
            <v>AFW</v>
          </cell>
          <cell r="D214" t="str">
            <v>A1005</v>
          </cell>
        </row>
        <row r="215">
          <cell r="C215" t="str">
            <v>AFW</v>
          </cell>
          <cell r="D215" t="str">
            <v>A1007</v>
          </cell>
        </row>
        <row r="216">
          <cell r="C216" t="str">
            <v>BRL</v>
          </cell>
          <cell r="D216" t="str">
            <v>W1ZZZ004</v>
          </cell>
        </row>
        <row r="217">
          <cell r="C217" t="str">
            <v>BRL</v>
          </cell>
          <cell r="D217" t="str">
            <v>W9010</v>
          </cell>
        </row>
        <row r="218">
          <cell r="C218" t="str">
            <v>BRL</v>
          </cell>
          <cell r="D218" t="str">
            <v>S1ZZZ004</v>
          </cell>
        </row>
        <row r="219">
          <cell r="C219" t="str">
            <v>BRL</v>
          </cell>
          <cell r="D219" t="str">
            <v>S9010</v>
          </cell>
        </row>
        <row r="220">
          <cell r="C220" t="str">
            <v>BRL</v>
          </cell>
          <cell r="D220" t="str">
            <v>BN1172</v>
          </cell>
        </row>
        <row r="221">
          <cell r="C221" t="str">
            <v>BRL</v>
          </cell>
          <cell r="D221" t="str">
            <v>BN1174</v>
          </cell>
        </row>
        <row r="222">
          <cell r="C222" t="str">
            <v>BRL</v>
          </cell>
          <cell r="D222" t="str">
            <v>BN1176</v>
          </cell>
        </row>
        <row r="223">
          <cell r="C223" t="str">
            <v>BRL</v>
          </cell>
          <cell r="D223" t="str">
            <v>A2004</v>
          </cell>
        </row>
        <row r="224">
          <cell r="C224" t="str">
            <v>BRL</v>
          </cell>
          <cell r="D224" t="str">
            <v>A2005</v>
          </cell>
        </row>
        <row r="225">
          <cell r="C225" t="str">
            <v>BRL</v>
          </cell>
          <cell r="D225" t="str">
            <v>C00007_W011</v>
          </cell>
        </row>
        <row r="226">
          <cell r="C226" t="str">
            <v>BRL</v>
          </cell>
          <cell r="D226" t="str">
            <v>C00008_S011</v>
          </cell>
        </row>
        <row r="227">
          <cell r="C227" t="str">
            <v>BRL</v>
          </cell>
          <cell r="D227" t="str">
            <v>W10004</v>
          </cell>
        </row>
        <row r="228">
          <cell r="C228" t="str">
            <v>BRL</v>
          </cell>
          <cell r="D228" t="str">
            <v>S10004</v>
          </cell>
        </row>
        <row r="229">
          <cell r="C229" t="str">
            <v>BRL</v>
          </cell>
          <cell r="D229" t="str">
            <v>W10001</v>
          </cell>
        </row>
        <row r="230">
          <cell r="C230" t="str">
            <v>BRL</v>
          </cell>
          <cell r="D230" t="str">
            <v>S10001</v>
          </cell>
        </row>
        <row r="231">
          <cell r="C231" t="str">
            <v>BRL</v>
          </cell>
          <cell r="D231" t="str">
            <v>A1013</v>
          </cell>
        </row>
        <row r="232">
          <cell r="C232" t="str">
            <v>BRL</v>
          </cell>
          <cell r="D232" t="str">
            <v>A1014</v>
          </cell>
        </row>
        <row r="233">
          <cell r="C233" t="str">
            <v>BRL</v>
          </cell>
          <cell r="D233" t="str">
            <v>A1005</v>
          </cell>
        </row>
        <row r="234">
          <cell r="C234" t="str">
            <v>BRL</v>
          </cell>
          <cell r="D234" t="str">
            <v>A1007</v>
          </cell>
        </row>
        <row r="235">
          <cell r="C235" t="str">
            <v>DVW</v>
          </cell>
          <cell r="D235" t="str">
            <v>W1ZZZ004</v>
          </cell>
        </row>
        <row r="236">
          <cell r="C236" t="str">
            <v>DVW</v>
          </cell>
          <cell r="D236" t="str">
            <v>W9010</v>
          </cell>
        </row>
        <row r="237">
          <cell r="C237" t="str">
            <v>DVW</v>
          </cell>
          <cell r="D237" t="str">
            <v>S1ZZZ004</v>
          </cell>
        </row>
        <row r="238">
          <cell r="C238" t="str">
            <v>DVW</v>
          </cell>
          <cell r="D238" t="str">
            <v>S9010</v>
          </cell>
        </row>
        <row r="239">
          <cell r="C239" t="str">
            <v>DVW</v>
          </cell>
          <cell r="D239" t="str">
            <v>BN1172</v>
          </cell>
        </row>
        <row r="240">
          <cell r="C240" t="str">
            <v>DVW</v>
          </cell>
          <cell r="D240" t="str">
            <v>BN1174</v>
          </cell>
        </row>
        <row r="241">
          <cell r="C241" t="str">
            <v>DVW</v>
          </cell>
          <cell r="D241" t="str">
            <v>BN1176</v>
          </cell>
        </row>
        <row r="242">
          <cell r="C242" t="str">
            <v>DVW</v>
          </cell>
          <cell r="D242" t="str">
            <v>A2004</v>
          </cell>
        </row>
        <row r="243">
          <cell r="C243" t="str">
            <v>DVW</v>
          </cell>
          <cell r="D243" t="str">
            <v>A2005</v>
          </cell>
        </row>
        <row r="244">
          <cell r="C244" t="str">
            <v>DVW</v>
          </cell>
          <cell r="D244" t="str">
            <v>C00007_W011</v>
          </cell>
        </row>
        <row r="245">
          <cell r="C245" t="str">
            <v>DVW</v>
          </cell>
          <cell r="D245" t="str">
            <v>C00008_S011</v>
          </cell>
        </row>
        <row r="246">
          <cell r="C246" t="str">
            <v>DVW</v>
          </cell>
          <cell r="D246" t="str">
            <v>W10004</v>
          </cell>
        </row>
        <row r="247">
          <cell r="C247" t="str">
            <v>DVW</v>
          </cell>
          <cell r="D247" t="str">
            <v>S10004</v>
          </cell>
        </row>
        <row r="248">
          <cell r="C248" t="str">
            <v>DVW</v>
          </cell>
          <cell r="D248" t="str">
            <v>W10001</v>
          </cell>
        </row>
        <row r="249">
          <cell r="C249" t="str">
            <v>DVW</v>
          </cell>
          <cell r="D249" t="str">
            <v>S10001</v>
          </cell>
        </row>
        <row r="250">
          <cell r="C250" t="str">
            <v>DVW</v>
          </cell>
          <cell r="D250" t="str">
            <v>A1013</v>
          </cell>
        </row>
        <row r="251">
          <cell r="C251" t="str">
            <v>DVW</v>
          </cell>
          <cell r="D251" t="str">
            <v>A1014</v>
          </cell>
        </row>
        <row r="252">
          <cell r="C252" t="str">
            <v>DVW</v>
          </cell>
          <cell r="D252" t="str">
            <v>A1005</v>
          </cell>
        </row>
        <row r="253">
          <cell r="C253" t="str">
            <v>DVW</v>
          </cell>
          <cell r="D253" t="str">
            <v>A1007</v>
          </cell>
        </row>
        <row r="254">
          <cell r="C254" t="str">
            <v>PRT</v>
          </cell>
          <cell r="D254" t="str">
            <v>W1ZZZ004</v>
          </cell>
        </row>
        <row r="255">
          <cell r="C255" t="str">
            <v>PRT</v>
          </cell>
          <cell r="D255" t="str">
            <v>W9010</v>
          </cell>
        </row>
        <row r="256">
          <cell r="C256" t="str">
            <v>PRT</v>
          </cell>
          <cell r="D256" t="str">
            <v>S1ZZZ004</v>
          </cell>
        </row>
        <row r="257">
          <cell r="C257" t="str">
            <v>PRT</v>
          </cell>
          <cell r="D257" t="str">
            <v>S9010</v>
          </cell>
        </row>
        <row r="258">
          <cell r="C258" t="str">
            <v>PRT</v>
          </cell>
          <cell r="D258" t="str">
            <v>BN1172</v>
          </cell>
        </row>
        <row r="259">
          <cell r="C259" t="str">
            <v>PRT</v>
          </cell>
          <cell r="D259" t="str">
            <v>BN1174</v>
          </cell>
        </row>
        <row r="260">
          <cell r="C260" t="str">
            <v>PRT</v>
          </cell>
          <cell r="D260" t="str">
            <v>BN1176</v>
          </cell>
        </row>
        <row r="261">
          <cell r="C261" t="str">
            <v>PRT</v>
          </cell>
          <cell r="D261" t="str">
            <v>A2004</v>
          </cell>
        </row>
        <row r="262">
          <cell r="C262" t="str">
            <v>PRT</v>
          </cell>
          <cell r="D262" t="str">
            <v>A2005</v>
          </cell>
        </row>
        <row r="263">
          <cell r="C263" t="str">
            <v>PRT</v>
          </cell>
          <cell r="D263" t="str">
            <v>C00007_W011</v>
          </cell>
        </row>
        <row r="264">
          <cell r="C264" t="str">
            <v>PRT</v>
          </cell>
          <cell r="D264" t="str">
            <v>C00008_S011</v>
          </cell>
        </row>
        <row r="265">
          <cell r="C265" t="str">
            <v>PRT</v>
          </cell>
          <cell r="D265" t="str">
            <v>W10004</v>
          </cell>
        </row>
        <row r="266">
          <cell r="C266" t="str">
            <v>PRT</v>
          </cell>
          <cell r="D266" t="str">
            <v>S10004</v>
          </cell>
        </row>
        <row r="267">
          <cell r="C267" t="str">
            <v>PRT</v>
          </cell>
          <cell r="D267" t="str">
            <v>W10001</v>
          </cell>
        </row>
        <row r="268">
          <cell r="C268" t="str">
            <v>PRT</v>
          </cell>
          <cell r="D268" t="str">
            <v>S10001</v>
          </cell>
        </row>
        <row r="269">
          <cell r="C269" t="str">
            <v>PRT</v>
          </cell>
          <cell r="D269" t="str">
            <v>A1013</v>
          </cell>
        </row>
        <row r="270">
          <cell r="C270" t="str">
            <v>PRT</v>
          </cell>
          <cell r="D270" t="str">
            <v>A1014</v>
          </cell>
        </row>
        <row r="271">
          <cell r="C271" t="str">
            <v>PRT</v>
          </cell>
          <cell r="D271" t="str">
            <v>A1005</v>
          </cell>
        </row>
        <row r="272">
          <cell r="C272" t="str">
            <v>PRT</v>
          </cell>
          <cell r="D272" t="str">
            <v>A1007</v>
          </cell>
        </row>
        <row r="273">
          <cell r="C273" t="str">
            <v>SBW</v>
          </cell>
          <cell r="D273" t="str">
            <v>W1ZZZ004</v>
          </cell>
        </row>
        <row r="274">
          <cell r="C274" t="str">
            <v>SBW</v>
          </cell>
          <cell r="D274" t="str">
            <v>W9010</v>
          </cell>
        </row>
        <row r="275">
          <cell r="C275" t="str">
            <v>SBW</v>
          </cell>
          <cell r="D275" t="str">
            <v>S1ZZZ004</v>
          </cell>
        </row>
        <row r="276">
          <cell r="C276" t="str">
            <v>SBW</v>
          </cell>
          <cell r="D276" t="str">
            <v>S9010</v>
          </cell>
        </row>
        <row r="277">
          <cell r="C277" t="str">
            <v>SBW</v>
          </cell>
          <cell r="D277" t="str">
            <v>BN1172</v>
          </cell>
        </row>
        <row r="278">
          <cell r="C278" t="str">
            <v>SBW</v>
          </cell>
          <cell r="D278" t="str">
            <v>BN1174</v>
          </cell>
        </row>
        <row r="279">
          <cell r="C279" t="str">
            <v>SBW</v>
          </cell>
          <cell r="D279" t="str">
            <v>BN1176</v>
          </cell>
        </row>
        <row r="280">
          <cell r="C280" t="str">
            <v>SBW</v>
          </cell>
          <cell r="D280" t="str">
            <v>A2004</v>
          </cell>
        </row>
        <row r="281">
          <cell r="C281" t="str">
            <v>SBW</v>
          </cell>
          <cell r="D281" t="str">
            <v>A2005</v>
          </cell>
        </row>
        <row r="282">
          <cell r="C282" t="str">
            <v>SBW</v>
          </cell>
          <cell r="D282" t="str">
            <v>C00007_W011</v>
          </cell>
        </row>
        <row r="283">
          <cell r="C283" t="str">
            <v>SBW</v>
          </cell>
          <cell r="D283" t="str">
            <v>C00008_S011</v>
          </cell>
        </row>
        <row r="284">
          <cell r="C284" t="str">
            <v>SBW</v>
          </cell>
          <cell r="D284" t="str">
            <v>W10004</v>
          </cell>
        </row>
        <row r="285">
          <cell r="C285" t="str">
            <v>SBW</v>
          </cell>
          <cell r="D285" t="str">
            <v>S10004</v>
          </cell>
        </row>
        <row r="286">
          <cell r="C286" t="str">
            <v>SBW</v>
          </cell>
          <cell r="D286" t="str">
            <v>W10001</v>
          </cell>
        </row>
        <row r="287">
          <cell r="C287" t="str">
            <v>SBW</v>
          </cell>
          <cell r="D287" t="str">
            <v>S10001</v>
          </cell>
        </row>
        <row r="288">
          <cell r="C288" t="str">
            <v>SBW</v>
          </cell>
          <cell r="D288" t="str">
            <v>A1013</v>
          </cell>
        </row>
        <row r="289">
          <cell r="C289" t="str">
            <v>SBW</v>
          </cell>
          <cell r="D289" t="str">
            <v>A1014</v>
          </cell>
        </row>
        <row r="290">
          <cell r="C290" t="str">
            <v>SBW</v>
          </cell>
          <cell r="D290" t="str">
            <v>A1005</v>
          </cell>
        </row>
        <row r="291">
          <cell r="C291" t="str">
            <v>SBW</v>
          </cell>
          <cell r="D291" t="str">
            <v>A1007</v>
          </cell>
        </row>
        <row r="292">
          <cell r="C292" t="str">
            <v>SES</v>
          </cell>
          <cell r="D292" t="str">
            <v>W1ZZZ004</v>
          </cell>
        </row>
        <row r="293">
          <cell r="C293" t="str">
            <v>SES</v>
          </cell>
          <cell r="D293" t="str">
            <v>W9010</v>
          </cell>
        </row>
        <row r="294">
          <cell r="C294" t="str">
            <v>SES</v>
          </cell>
          <cell r="D294" t="str">
            <v>S1ZZZ004</v>
          </cell>
        </row>
        <row r="295">
          <cell r="C295" t="str">
            <v>SES</v>
          </cell>
          <cell r="D295" t="str">
            <v>S9010</v>
          </cell>
        </row>
        <row r="296">
          <cell r="C296" t="str">
            <v>SES</v>
          </cell>
          <cell r="D296" t="str">
            <v>BN1172</v>
          </cell>
        </row>
        <row r="297">
          <cell r="C297" t="str">
            <v>SES</v>
          </cell>
          <cell r="D297" t="str">
            <v>BN1174</v>
          </cell>
        </row>
        <row r="298">
          <cell r="C298" t="str">
            <v>SES</v>
          </cell>
          <cell r="D298" t="str">
            <v>BN1176</v>
          </cell>
        </row>
        <row r="299">
          <cell r="C299" t="str">
            <v>SES</v>
          </cell>
          <cell r="D299" t="str">
            <v>A2004</v>
          </cell>
        </row>
        <row r="300">
          <cell r="C300" t="str">
            <v>SES</v>
          </cell>
          <cell r="D300" t="str">
            <v>A2005</v>
          </cell>
        </row>
        <row r="301">
          <cell r="C301" t="str">
            <v>SES</v>
          </cell>
          <cell r="D301" t="str">
            <v>C00007_W011</v>
          </cell>
        </row>
        <row r="302">
          <cell r="C302" t="str">
            <v>SES</v>
          </cell>
          <cell r="D302" t="str">
            <v>C00008_S011</v>
          </cell>
        </row>
        <row r="303">
          <cell r="C303" t="str">
            <v>SES</v>
          </cell>
          <cell r="D303" t="str">
            <v>W10004</v>
          </cell>
        </row>
        <row r="304">
          <cell r="C304" t="str">
            <v>SES</v>
          </cell>
          <cell r="D304" t="str">
            <v>S10004</v>
          </cell>
        </row>
        <row r="305">
          <cell r="C305" t="str">
            <v>SES</v>
          </cell>
          <cell r="D305" t="str">
            <v>W10001</v>
          </cell>
        </row>
        <row r="306">
          <cell r="C306" t="str">
            <v>SES</v>
          </cell>
          <cell r="D306" t="str">
            <v>S10001</v>
          </cell>
        </row>
        <row r="307">
          <cell r="C307" t="str">
            <v>SES</v>
          </cell>
          <cell r="D307" t="str">
            <v>A1013</v>
          </cell>
        </row>
        <row r="308">
          <cell r="C308" t="str">
            <v>SES</v>
          </cell>
          <cell r="D308" t="str">
            <v>A1014</v>
          </cell>
        </row>
        <row r="309">
          <cell r="C309" t="str">
            <v>SES</v>
          </cell>
          <cell r="D309" t="str">
            <v>A1005</v>
          </cell>
        </row>
        <row r="310">
          <cell r="C310" t="str">
            <v>SES</v>
          </cell>
          <cell r="D310" t="str">
            <v>A1007</v>
          </cell>
        </row>
        <row r="311">
          <cell r="C311" t="str">
            <v>SEW</v>
          </cell>
          <cell r="D311" t="str">
            <v>W1ZZZ004</v>
          </cell>
        </row>
        <row r="312">
          <cell r="C312" t="str">
            <v>SEW</v>
          </cell>
          <cell r="D312" t="str">
            <v>W9010</v>
          </cell>
        </row>
        <row r="313">
          <cell r="C313" t="str">
            <v>SEW</v>
          </cell>
          <cell r="D313" t="str">
            <v>S1ZZZ004</v>
          </cell>
        </row>
        <row r="314">
          <cell r="C314" t="str">
            <v>SEW</v>
          </cell>
          <cell r="D314" t="str">
            <v>S9010</v>
          </cell>
        </row>
        <row r="315">
          <cell r="C315" t="str">
            <v>SEW</v>
          </cell>
          <cell r="D315" t="str">
            <v>BN1172</v>
          </cell>
        </row>
        <row r="316">
          <cell r="C316" t="str">
            <v>SEW</v>
          </cell>
          <cell r="D316" t="str">
            <v>BN1174</v>
          </cell>
        </row>
        <row r="317">
          <cell r="C317" t="str">
            <v>SEW</v>
          </cell>
          <cell r="D317" t="str">
            <v>BN1176</v>
          </cell>
        </row>
        <row r="318">
          <cell r="C318" t="str">
            <v>SEW</v>
          </cell>
          <cell r="D318" t="str">
            <v>A2004</v>
          </cell>
        </row>
        <row r="319">
          <cell r="C319" t="str">
            <v>SEW</v>
          </cell>
          <cell r="D319" t="str">
            <v>A2005</v>
          </cell>
        </row>
        <row r="320">
          <cell r="C320" t="str">
            <v>SEW</v>
          </cell>
          <cell r="D320" t="str">
            <v>C00007_W011</v>
          </cell>
        </row>
        <row r="321">
          <cell r="C321" t="str">
            <v>SEW</v>
          </cell>
          <cell r="D321" t="str">
            <v>C00008_S011</v>
          </cell>
        </row>
        <row r="322">
          <cell r="C322" t="str">
            <v>SEW</v>
          </cell>
          <cell r="D322" t="str">
            <v>W10004</v>
          </cell>
        </row>
        <row r="323">
          <cell r="C323" t="str">
            <v>SEW</v>
          </cell>
          <cell r="D323" t="str">
            <v>S10004</v>
          </cell>
        </row>
        <row r="324">
          <cell r="C324" t="str">
            <v>SEW</v>
          </cell>
          <cell r="D324" t="str">
            <v>W10001</v>
          </cell>
        </row>
        <row r="325">
          <cell r="C325" t="str">
            <v>SEW</v>
          </cell>
          <cell r="D325" t="str">
            <v>S10001</v>
          </cell>
        </row>
        <row r="326">
          <cell r="C326" t="str">
            <v>SEW</v>
          </cell>
          <cell r="D326" t="str">
            <v>A1013</v>
          </cell>
        </row>
        <row r="327">
          <cell r="C327" t="str">
            <v>SEW</v>
          </cell>
          <cell r="D327" t="str">
            <v>A1014</v>
          </cell>
        </row>
        <row r="328">
          <cell r="C328" t="str">
            <v>SEW</v>
          </cell>
          <cell r="D328" t="str">
            <v>A1005</v>
          </cell>
        </row>
        <row r="329">
          <cell r="C329" t="str">
            <v>SEW</v>
          </cell>
          <cell r="D329" t="str">
            <v>A1007</v>
          </cell>
        </row>
        <row r="330">
          <cell r="C330" t="str">
            <v>SSC</v>
          </cell>
          <cell r="D330" t="str">
            <v>W1ZZZ004</v>
          </cell>
        </row>
        <row r="331">
          <cell r="C331" t="str">
            <v>SSC</v>
          </cell>
          <cell r="D331" t="str">
            <v>W9010</v>
          </cell>
        </row>
        <row r="332">
          <cell r="C332" t="str">
            <v>SSC</v>
          </cell>
          <cell r="D332" t="str">
            <v>S1ZZZ004</v>
          </cell>
        </row>
        <row r="333">
          <cell r="C333" t="str">
            <v>SSC</v>
          </cell>
          <cell r="D333" t="str">
            <v>S9010</v>
          </cell>
        </row>
        <row r="334">
          <cell r="C334" t="str">
            <v>SSC</v>
          </cell>
          <cell r="D334" t="str">
            <v>BN1172</v>
          </cell>
        </row>
        <row r="335">
          <cell r="C335" t="str">
            <v>SSC</v>
          </cell>
          <cell r="D335" t="str">
            <v>BN1174</v>
          </cell>
        </row>
        <row r="336">
          <cell r="C336" t="str">
            <v>SSC</v>
          </cell>
          <cell r="D336" t="str">
            <v>BN1176</v>
          </cell>
        </row>
        <row r="337">
          <cell r="C337" t="str">
            <v>SSC</v>
          </cell>
          <cell r="D337" t="str">
            <v>A2004</v>
          </cell>
        </row>
        <row r="338">
          <cell r="C338" t="str">
            <v>SSC</v>
          </cell>
          <cell r="D338" t="str">
            <v>A2005</v>
          </cell>
        </row>
        <row r="339">
          <cell r="C339" t="str">
            <v>SSC</v>
          </cell>
          <cell r="D339" t="str">
            <v>C00007_W011</v>
          </cell>
        </row>
        <row r="340">
          <cell r="C340" t="str">
            <v>SSC</v>
          </cell>
          <cell r="D340" t="str">
            <v>C00008_S011</v>
          </cell>
        </row>
        <row r="341">
          <cell r="C341" t="str">
            <v>SSC</v>
          </cell>
          <cell r="D341" t="str">
            <v>W10004</v>
          </cell>
        </row>
        <row r="342">
          <cell r="C342" t="str">
            <v>SSC</v>
          </cell>
          <cell r="D342" t="str">
            <v>S10004</v>
          </cell>
        </row>
        <row r="343">
          <cell r="C343" t="str">
            <v>SSC</v>
          </cell>
          <cell r="D343" t="str">
            <v>W10001</v>
          </cell>
        </row>
        <row r="344">
          <cell r="C344" t="str">
            <v>SSC</v>
          </cell>
          <cell r="D344" t="str">
            <v>S10001</v>
          </cell>
        </row>
        <row r="345">
          <cell r="C345" t="str">
            <v>SSC</v>
          </cell>
          <cell r="D345" t="str">
            <v>A1013</v>
          </cell>
        </row>
        <row r="346">
          <cell r="C346" t="str">
            <v>SSC</v>
          </cell>
          <cell r="D346" t="str">
            <v>A1014</v>
          </cell>
        </row>
        <row r="347">
          <cell r="C347" t="str">
            <v>SSC</v>
          </cell>
          <cell r="D347" t="str">
            <v>A1005</v>
          </cell>
        </row>
        <row r="348">
          <cell r="C348" t="str">
            <v>SSC</v>
          </cell>
          <cell r="D348" t="str">
            <v>A1007</v>
          </cell>
        </row>
      </sheetData>
      <sheetData sheetId="9">
        <row r="10">
          <cell r="D10" t="str">
            <v>Draft standard menu</v>
          </cell>
          <cell r="E10" t="str">
            <v>Draft enhanced menu</v>
          </cell>
          <cell r="F10" t="str">
            <v>Spare 1</v>
          </cell>
          <cell r="G10" t="str">
            <v>Spare 2</v>
          </cell>
          <cell r="H10" t="str">
            <v>Spare 3</v>
          </cell>
          <cell r="I10" t="str">
            <v>Spare 4</v>
          </cell>
        </row>
      </sheetData>
      <sheetData sheetId="10">
        <row r="21">
          <cell r="D21" t="str">
            <v>ANH</v>
          </cell>
          <cell r="E21" t="str">
            <v>NES</v>
          </cell>
          <cell r="F21" t="str">
            <v>NWT</v>
          </cell>
          <cell r="G21" t="str">
            <v>SRN</v>
          </cell>
          <cell r="H21" t="str">
            <v>SVT</v>
          </cell>
          <cell r="I21" t="str">
            <v>SWT</v>
          </cell>
          <cell r="J21" t="str">
            <v>TMS</v>
          </cell>
          <cell r="K21" t="str">
            <v>WSH</v>
          </cell>
          <cell r="L21" t="str">
            <v>WSX</v>
          </cell>
          <cell r="M21" t="str">
            <v>YKY</v>
          </cell>
          <cell r="N21" t="str">
            <v>AFW</v>
          </cell>
          <cell r="O21" t="str">
            <v>BRL</v>
          </cell>
          <cell r="P21" t="str">
            <v>DVW</v>
          </cell>
          <cell r="Q21" t="str">
            <v>PRT</v>
          </cell>
          <cell r="R21" t="str">
            <v>SBW</v>
          </cell>
          <cell r="S21" t="str">
            <v>SES</v>
          </cell>
          <cell r="T21" t="str">
            <v>SEW</v>
          </cell>
          <cell r="U21" t="str">
            <v>SSC</v>
          </cell>
        </row>
      </sheetData>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1"/>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Invoice"/>
      <sheetName val="Monthly Breakdown"/>
      <sheetName val="Daily MI consolidated"/>
      <sheetName val="Daily files received"/>
      <sheetName val="Incident Log"/>
      <sheetName val="Change log"/>
    </sheetNames>
    <sheetDataSet>
      <sheetData sheetId="0" refreshError="1"/>
      <sheetData sheetId="1" refreshError="1">
        <row r="4">
          <cell r="N4" t="str">
            <v>Total cost paper</v>
          </cell>
          <cell r="O4" t="str">
            <v>Unit cost envelopes (per 1,000)</v>
          </cell>
          <cell r="P4" t="str">
            <v>Unit cost 
printing per 1,000</v>
          </cell>
          <cell r="Q4" t="str">
            <v>Unit cost
enclosing C5 (per 1,000)</v>
          </cell>
          <cell r="R4" t="str">
            <v>Unit Cost enclosing C4</v>
          </cell>
          <cell r="S4" t="str">
            <v>Unit cost 
postal sorted</v>
          </cell>
          <cell r="T4" t="str">
            <v>Unit cost 
postal unsorted</v>
          </cell>
          <cell r="U4" t="str">
            <v>Unit costs BRE's</v>
          </cell>
        </row>
        <row r="5">
          <cell r="M5">
            <v>40878</v>
          </cell>
          <cell r="N5">
            <v>337.34066000000001</v>
          </cell>
          <cell r="O5">
            <v>330.75900000000001</v>
          </cell>
          <cell r="P5">
            <v>928.29380000000015</v>
          </cell>
          <cell r="Q5">
            <v>299.68769999999995</v>
          </cell>
          <cell r="S5">
            <v>0</v>
          </cell>
          <cell r="T5">
            <v>4790.4789999999994</v>
          </cell>
          <cell r="U5">
            <v>18.7075</v>
          </cell>
        </row>
        <row r="6">
          <cell r="M6">
            <v>40909</v>
          </cell>
          <cell r="N6">
            <v>0</v>
          </cell>
          <cell r="O6">
            <v>0</v>
          </cell>
          <cell r="P6">
            <v>0</v>
          </cell>
          <cell r="Q6">
            <v>0</v>
          </cell>
          <cell r="S6">
            <v>0</v>
          </cell>
          <cell r="T6">
            <v>0</v>
          </cell>
          <cell r="U6">
            <v>0</v>
          </cell>
        </row>
        <row r="7">
          <cell r="M7">
            <v>40940</v>
          </cell>
          <cell r="N7">
            <v>0</v>
          </cell>
          <cell r="O7">
            <v>0</v>
          </cell>
          <cell r="P7">
            <v>0</v>
          </cell>
          <cell r="Q7">
            <v>0</v>
          </cell>
          <cell r="S7">
            <v>0</v>
          </cell>
          <cell r="T7">
            <v>0</v>
          </cell>
          <cell r="U7">
            <v>0</v>
          </cell>
        </row>
        <row r="8">
          <cell r="M8">
            <v>40969</v>
          </cell>
          <cell r="N8">
            <v>0</v>
          </cell>
          <cell r="O8">
            <v>0</v>
          </cell>
          <cell r="P8">
            <v>0</v>
          </cell>
          <cell r="Q8">
            <v>0</v>
          </cell>
          <cell r="S8">
            <v>0</v>
          </cell>
          <cell r="T8">
            <v>0</v>
          </cell>
          <cell r="U8">
            <v>0</v>
          </cell>
        </row>
        <row r="9">
          <cell r="M9">
            <v>41000</v>
          </cell>
          <cell r="N9">
            <v>0</v>
          </cell>
          <cell r="O9">
            <v>0</v>
          </cell>
          <cell r="P9">
            <v>0</v>
          </cell>
          <cell r="Q9">
            <v>0</v>
          </cell>
          <cell r="S9">
            <v>0</v>
          </cell>
          <cell r="T9">
            <v>0</v>
          </cell>
          <cell r="U9">
            <v>0</v>
          </cell>
        </row>
        <row r="10">
          <cell r="M10">
            <v>41030</v>
          </cell>
          <cell r="N10">
            <v>0</v>
          </cell>
          <cell r="O10">
            <v>0</v>
          </cell>
          <cell r="P10">
            <v>0</v>
          </cell>
          <cell r="Q10">
            <v>0</v>
          </cell>
          <cell r="S10">
            <v>0</v>
          </cell>
          <cell r="T10">
            <v>0</v>
          </cell>
          <cell r="U10">
            <v>0</v>
          </cell>
        </row>
        <row r="11">
          <cell r="M11">
            <v>41061</v>
          </cell>
          <cell r="N11">
            <v>0</v>
          </cell>
          <cell r="O11">
            <v>0</v>
          </cell>
          <cell r="P11">
            <v>0</v>
          </cell>
          <cell r="Q11">
            <v>0</v>
          </cell>
          <cell r="S11">
            <v>0</v>
          </cell>
          <cell r="T11">
            <v>0</v>
          </cell>
          <cell r="U11">
            <v>0</v>
          </cell>
        </row>
        <row r="12">
          <cell r="M12">
            <v>41091</v>
          </cell>
          <cell r="N12">
            <v>0</v>
          </cell>
          <cell r="O12">
            <v>0</v>
          </cell>
          <cell r="P12">
            <v>0</v>
          </cell>
          <cell r="Q12">
            <v>0</v>
          </cell>
          <cell r="S12">
            <v>0</v>
          </cell>
          <cell r="T12">
            <v>0</v>
          </cell>
          <cell r="U12">
            <v>0</v>
          </cell>
        </row>
        <row r="13">
          <cell r="M13">
            <v>41122</v>
          </cell>
          <cell r="N13">
            <v>0</v>
          </cell>
          <cell r="O13">
            <v>0</v>
          </cell>
          <cell r="P13">
            <v>0</v>
          </cell>
          <cell r="Q13">
            <v>0</v>
          </cell>
          <cell r="S13">
            <v>0</v>
          </cell>
          <cell r="T13">
            <v>0</v>
          </cell>
          <cell r="U13">
            <v>0</v>
          </cell>
        </row>
        <row r="14">
          <cell r="M14">
            <v>41153</v>
          </cell>
          <cell r="N14">
            <v>0</v>
          </cell>
          <cell r="O14">
            <v>0</v>
          </cell>
          <cell r="P14">
            <v>0</v>
          </cell>
          <cell r="Q14">
            <v>0</v>
          </cell>
          <cell r="S14">
            <v>0</v>
          </cell>
          <cell r="T14">
            <v>0</v>
          </cell>
          <cell r="U14">
            <v>0</v>
          </cell>
        </row>
        <row r="15">
          <cell r="M15">
            <v>41183</v>
          </cell>
          <cell r="N15">
            <v>0</v>
          </cell>
          <cell r="O15">
            <v>0</v>
          </cell>
          <cell r="P15">
            <v>0</v>
          </cell>
          <cell r="Q15">
            <v>0</v>
          </cell>
          <cell r="S15">
            <v>0</v>
          </cell>
          <cell r="T15">
            <v>0</v>
          </cell>
          <cell r="U15">
            <v>0</v>
          </cell>
        </row>
        <row r="16">
          <cell r="M16">
            <v>41214</v>
          </cell>
          <cell r="N16">
            <v>0</v>
          </cell>
          <cell r="O16">
            <v>0</v>
          </cell>
          <cell r="P16">
            <v>0</v>
          </cell>
          <cell r="Q16">
            <v>0</v>
          </cell>
          <cell r="S16">
            <v>0</v>
          </cell>
          <cell r="T16">
            <v>0</v>
          </cell>
          <cell r="U16">
            <v>0</v>
          </cell>
        </row>
        <row r="17">
          <cell r="M17">
            <v>41244</v>
          </cell>
          <cell r="N17">
            <v>0</v>
          </cell>
          <cell r="O17">
            <v>0</v>
          </cell>
          <cell r="P17">
            <v>0</v>
          </cell>
          <cell r="Q17">
            <v>0</v>
          </cell>
          <cell r="S17">
            <v>0</v>
          </cell>
          <cell r="T17">
            <v>0</v>
          </cell>
          <cell r="U17">
            <v>0</v>
          </cell>
        </row>
      </sheetData>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2)"/>
      <sheetName val="Inventory Recharge"/>
      <sheetName val="Inventory Recharge 300507"/>
      <sheetName val="Inventory Recharge 300507 2"/>
      <sheetName val="Models"/>
      <sheetName val="Inv Comp"/>
      <sheetName val="Inventory for Mgt Accounts"/>
      <sheetName val="Need Changed in Tranman"/>
      <sheetName val="New Rates Copy"/>
      <sheetName val="New Rates Summary"/>
    </sheetNames>
    <sheetDataSet>
      <sheetData sheetId="0" refreshError="1">
        <row r="4">
          <cell r="A4" t="str">
            <v>Lookup Type</v>
          </cell>
          <cell r="B4" t="str">
            <v xml:space="preserve">Original Model </v>
          </cell>
          <cell r="C4" t="str">
            <v>Model / New Model</v>
          </cell>
          <cell r="D4" t="str">
            <v>Vehicle Type</v>
          </cell>
          <cell r="E4" t="str">
            <v>Current Specs - NEW CLASS (converted)</v>
          </cell>
          <cell r="F4" t="str">
            <v>Class Descrption</v>
          </cell>
          <cell r="G4" t="str">
            <v>Done</v>
          </cell>
          <cell r="H4" t="str">
            <v>Type in Tranman @ 29/05/07</v>
          </cell>
          <cell r="I4" t="str">
            <v>Type in Tranman @ 30/5/7</v>
          </cell>
          <cell r="J4" t="str">
            <v>Type in Tranman @ 30/5/7 2</v>
          </cell>
          <cell r="K4" t="str">
            <v>Queried</v>
          </cell>
          <cell r="L4" t="str">
            <v>Total</v>
          </cell>
          <cell r="M4" t="str">
            <v>New Model</v>
          </cell>
          <cell r="N4" t="str">
            <v>string length</v>
          </cell>
          <cell r="O4" t="str">
            <v>Comments</v>
          </cell>
        </row>
        <row r="5">
          <cell r="A5" t="str">
            <v>110 DEFENDER 4x4 LWB 4x46</v>
          </cell>
          <cell r="B5" t="str">
            <v>110 DEFENDER 4x4 LWB</v>
          </cell>
          <cell r="C5" t="str">
            <v>110 DEFENDER 4x4 LWB</v>
          </cell>
          <cell r="D5" t="str">
            <v>4x4</v>
          </cell>
          <cell r="E5" t="str">
            <v>4x46</v>
          </cell>
          <cell r="F5" t="str">
            <v>4x4 Hardtop (Landrover)</v>
          </cell>
          <cell r="G5" t="str">
            <v>Done</v>
          </cell>
          <cell r="H5" t="str">
            <v>4X46</v>
          </cell>
          <cell r="I5" t="str">
            <v>4X46</v>
          </cell>
          <cell r="J5" t="str">
            <v>4X46</v>
          </cell>
          <cell r="K5"/>
          <cell r="L5">
            <v>2</v>
          </cell>
          <cell r="N5">
            <v>0</v>
          </cell>
        </row>
        <row r="6">
          <cell r="A6" t="str">
            <v>110 DEFENDER HARDTOP 4x46</v>
          </cell>
          <cell r="B6" t="str">
            <v>110 DEFENDER HARDTOP</v>
          </cell>
          <cell r="C6" t="str">
            <v>110 DEFENDER HARDTOP</v>
          </cell>
          <cell r="D6" t="str">
            <v>4x4</v>
          </cell>
          <cell r="E6" t="str">
            <v>4x46</v>
          </cell>
          <cell r="F6" t="str">
            <v>4x4 Hardtop (Landrover)</v>
          </cell>
          <cell r="G6" t="str">
            <v>Done</v>
          </cell>
          <cell r="H6" t="str">
            <v>4X46</v>
          </cell>
          <cell r="I6" t="str">
            <v>4X46</v>
          </cell>
          <cell r="J6" t="str">
            <v>4X46</v>
          </cell>
          <cell r="K6"/>
          <cell r="L6">
            <v>9</v>
          </cell>
          <cell r="N6">
            <v>0</v>
          </cell>
        </row>
        <row r="7">
          <cell r="A7" t="str">
            <v>110 DEFENDER P/UP 4x46</v>
          </cell>
          <cell r="B7" t="str">
            <v>110 DEFENDER P/UP</v>
          </cell>
          <cell r="C7" t="str">
            <v>110 DEFENDER P/UP</v>
          </cell>
          <cell r="D7" t="str">
            <v>4x4</v>
          </cell>
          <cell r="E7" t="str">
            <v>4x46</v>
          </cell>
          <cell r="F7" t="str">
            <v>4x4 Hardtop (Landrover)</v>
          </cell>
          <cell r="G7" t="str">
            <v>Done</v>
          </cell>
          <cell r="H7" t="str">
            <v>4X46</v>
          </cell>
          <cell r="I7" t="str">
            <v>4X46</v>
          </cell>
          <cell r="J7" t="str">
            <v>4X46</v>
          </cell>
          <cell r="K7"/>
          <cell r="L7">
            <v>3</v>
          </cell>
          <cell r="N7">
            <v>0</v>
          </cell>
        </row>
        <row r="8">
          <cell r="A8" t="str">
            <v>110 HI CAPACITY P/UP 4x46</v>
          </cell>
          <cell r="B8" t="str">
            <v>110 HI CAPACITY P/UP</v>
          </cell>
          <cell r="C8" t="str">
            <v>110 HI CAPACITY P/UP</v>
          </cell>
          <cell r="D8" t="str">
            <v>4x4</v>
          </cell>
          <cell r="E8" t="str">
            <v>4x46</v>
          </cell>
          <cell r="F8" t="str">
            <v>4x4 Hardtop (Landrover)</v>
          </cell>
          <cell r="G8" t="str">
            <v>Done</v>
          </cell>
          <cell r="H8" t="str">
            <v>4X46</v>
          </cell>
          <cell r="I8" t="str">
            <v>4X46</v>
          </cell>
          <cell r="J8" t="str">
            <v>4X46</v>
          </cell>
          <cell r="K8"/>
          <cell r="L8">
            <v>4</v>
          </cell>
          <cell r="N8">
            <v>0</v>
          </cell>
        </row>
        <row r="9">
          <cell r="A9" t="str">
            <v>130 DEFENDER C/C 4x4 4x46</v>
          </cell>
          <cell r="B9" t="str">
            <v>130 DEFENDER C/C 4x4</v>
          </cell>
          <cell r="C9" t="str">
            <v>130 DEFENDER C/C 4x4</v>
          </cell>
          <cell r="D9" t="str">
            <v>4x4</v>
          </cell>
          <cell r="E9" t="str">
            <v>4x46</v>
          </cell>
          <cell r="F9" t="str">
            <v>4x4 Hardtop (Landrover)</v>
          </cell>
          <cell r="G9" t="str">
            <v>Done</v>
          </cell>
          <cell r="H9" t="str">
            <v>4X46</v>
          </cell>
          <cell r="I9" t="str">
            <v>4X46</v>
          </cell>
          <cell r="J9" t="str">
            <v>4X46</v>
          </cell>
          <cell r="K9"/>
          <cell r="L9">
            <v>3</v>
          </cell>
          <cell r="N9">
            <v>0</v>
          </cell>
        </row>
        <row r="10">
          <cell r="A10" t="str">
            <v>130 DEFENDER P/U 4x4 4x46</v>
          </cell>
          <cell r="B10" t="str">
            <v>130 DEFENDER P/U 4x4</v>
          </cell>
          <cell r="C10" t="str">
            <v>130 DEFENDER P/U 4x4</v>
          </cell>
          <cell r="D10" t="str">
            <v>4x4</v>
          </cell>
          <cell r="E10" t="str">
            <v>4x46</v>
          </cell>
          <cell r="F10" t="str">
            <v>4x4 Hardtop (Landrover)</v>
          </cell>
          <cell r="G10" t="str">
            <v>Done</v>
          </cell>
          <cell r="H10" t="str">
            <v>4X46</v>
          </cell>
          <cell r="I10" t="str">
            <v>4X46</v>
          </cell>
          <cell r="J10" t="str">
            <v>4X46</v>
          </cell>
          <cell r="K10"/>
          <cell r="L10">
            <v>1</v>
          </cell>
          <cell r="N10">
            <v>0</v>
          </cell>
        </row>
        <row r="11">
          <cell r="A11" t="str">
            <v>32.353 8x4 4000 GAL HGV 6</v>
          </cell>
          <cell r="B11" t="str">
            <v>32.353 8x4 4000 GAL</v>
          </cell>
          <cell r="C11" t="str">
            <v>32.353 8x4 4000 GAL</v>
          </cell>
          <cell r="D11" t="str">
            <v>HGV 5</v>
          </cell>
          <cell r="E11" t="str">
            <v>HGV 6</v>
          </cell>
          <cell r="F11" t="str">
            <v>32T Tkr/Multilift</v>
          </cell>
          <cell r="G11" t="str">
            <v>Done</v>
          </cell>
          <cell r="H11" t="str">
            <v>HGV 6</v>
          </cell>
          <cell r="I11" t="str">
            <v>HGV 6</v>
          </cell>
          <cell r="J11" t="str">
            <v>HGV 6</v>
          </cell>
          <cell r="K11"/>
          <cell r="L11">
            <v>3</v>
          </cell>
          <cell r="N11">
            <v>0</v>
          </cell>
        </row>
        <row r="12">
          <cell r="A12" t="str">
            <v>35.10 HC VAN (AD) Existing Type</v>
          </cell>
          <cell r="B12" t="str">
            <v>35.10 HC VAN (AD)</v>
          </cell>
          <cell r="C12" t="str">
            <v>35.10 HC VAN (AD)</v>
          </cell>
          <cell r="D12" t="str">
            <v>3.5T(AD)</v>
          </cell>
          <cell r="E12" t="str">
            <v>Existing Type</v>
          </cell>
          <cell r="F12" t="e">
            <v>#N/A</v>
          </cell>
          <cell r="G12" t="str">
            <v>Done</v>
          </cell>
          <cell r="L12">
            <v>1</v>
          </cell>
          <cell r="N12">
            <v>0</v>
          </cell>
        </row>
        <row r="13">
          <cell r="A13" t="str">
            <v>90 DEFENDER 4x46</v>
          </cell>
          <cell r="B13" t="str">
            <v>90 DEFENDER</v>
          </cell>
          <cell r="C13" t="str">
            <v>90 DEFENDER</v>
          </cell>
          <cell r="D13" t="str">
            <v>4x4</v>
          </cell>
          <cell r="E13" t="str">
            <v>4x46</v>
          </cell>
          <cell r="F13" t="str">
            <v>4x4 Hardtop (Landrover)</v>
          </cell>
          <cell r="G13" t="str">
            <v>Done</v>
          </cell>
          <cell r="H13" t="str">
            <v>4X46</v>
          </cell>
          <cell r="I13" t="str">
            <v>4X46</v>
          </cell>
          <cell r="J13" t="str">
            <v>4X46</v>
          </cell>
          <cell r="K13"/>
          <cell r="L13">
            <v>1</v>
          </cell>
          <cell r="N13">
            <v>0</v>
          </cell>
        </row>
        <row r="14">
          <cell r="A14" t="str">
            <v>90 DEFENDER HTOP 4x46</v>
          </cell>
          <cell r="B14" t="str">
            <v>90 DEFENDER HTOP</v>
          </cell>
          <cell r="C14" t="str">
            <v>90 DEFENDER HTOP</v>
          </cell>
          <cell r="D14" t="str">
            <v>4x4</v>
          </cell>
          <cell r="E14" t="str">
            <v>4x46</v>
          </cell>
          <cell r="F14" t="str">
            <v>4x4 Hardtop (Landrover)</v>
          </cell>
          <cell r="G14" t="str">
            <v>Done</v>
          </cell>
          <cell r="H14" t="str">
            <v>4X46</v>
          </cell>
          <cell r="I14" t="str">
            <v>4X46</v>
          </cell>
          <cell r="J14" t="str">
            <v>4X46</v>
          </cell>
          <cell r="K14"/>
          <cell r="L14">
            <v>6</v>
          </cell>
          <cell r="N14">
            <v>0</v>
          </cell>
        </row>
        <row r="15">
          <cell r="A15" t="str">
            <v>90 DEFENDER S/WAGON 4x46</v>
          </cell>
          <cell r="B15" t="str">
            <v>90 DEFENDER S/WAGON</v>
          </cell>
          <cell r="C15" t="str">
            <v>90 DEFENDER S/WAGON</v>
          </cell>
          <cell r="D15" t="str">
            <v>4x4</v>
          </cell>
          <cell r="E15" t="str">
            <v>4x46</v>
          </cell>
          <cell r="F15" t="str">
            <v>4x4 Hardtop (Landrover)</v>
          </cell>
          <cell r="G15" t="str">
            <v>Done</v>
          </cell>
          <cell r="H15" t="str">
            <v>4X46</v>
          </cell>
          <cell r="I15" t="str">
            <v>4X46</v>
          </cell>
          <cell r="J15" t="str">
            <v>4X46</v>
          </cell>
          <cell r="K15"/>
          <cell r="L15">
            <v>1</v>
          </cell>
          <cell r="N15">
            <v>0</v>
          </cell>
        </row>
        <row r="16">
          <cell r="A16" t="str">
            <v>90 DEFENDER TD5 4x46</v>
          </cell>
          <cell r="B16" t="str">
            <v>90 DEFENDER TD5</v>
          </cell>
          <cell r="C16" t="str">
            <v>90 DEFENDER TD5</v>
          </cell>
          <cell r="D16" t="str">
            <v>4x4</v>
          </cell>
          <cell r="E16" t="str">
            <v>4x46</v>
          </cell>
          <cell r="F16" t="str">
            <v>4x4 Hardtop (Landrover)</v>
          </cell>
          <cell r="G16" t="str">
            <v>Done</v>
          </cell>
          <cell r="H16" t="str">
            <v>4X46</v>
          </cell>
          <cell r="I16" t="str">
            <v>4X46</v>
          </cell>
          <cell r="J16" t="str">
            <v>4X46</v>
          </cell>
          <cell r="K16"/>
          <cell r="L16">
            <v>2</v>
          </cell>
          <cell r="N16">
            <v>0</v>
          </cell>
        </row>
        <row r="17">
          <cell r="A17" t="str">
            <v>ASTRAVAN 1.7 CDTI CDV1</v>
          </cell>
          <cell r="B17" t="str">
            <v>ASTRAVAN 1.7 CDTI</v>
          </cell>
          <cell r="C17" t="str">
            <v>ASTRAVAN 1.7 CDTI</v>
          </cell>
          <cell r="D17" t="str">
            <v>CDV</v>
          </cell>
          <cell r="E17" t="str">
            <v>CDV1</v>
          </cell>
          <cell r="F17" t="str">
            <v>CDV - BASE VAN</v>
          </cell>
          <cell r="G17" t="str">
            <v>Done</v>
          </cell>
          <cell r="H17" t="str">
            <v>CDV1</v>
          </cell>
          <cell r="I17" t="str">
            <v>CDV1</v>
          </cell>
          <cell r="J17" t="str">
            <v>CDV1</v>
          </cell>
          <cell r="K17"/>
          <cell r="L17">
            <v>3</v>
          </cell>
          <cell r="N17">
            <v>0</v>
          </cell>
        </row>
        <row r="18">
          <cell r="A18" t="str">
            <v>B110 C/C D/SIDE 7.5T2</v>
          </cell>
          <cell r="B18" t="str">
            <v>B110 C/C D/SIDE</v>
          </cell>
          <cell r="C18" t="str">
            <v>B110 C/C D/SIDE</v>
          </cell>
          <cell r="D18" t="str">
            <v>7.5T</v>
          </cell>
          <cell r="E18" t="str">
            <v>7.5T2</v>
          </cell>
          <cell r="F18" t="str">
            <v>7.5T Tipper/Grab</v>
          </cell>
          <cell r="G18" t="str">
            <v>Done</v>
          </cell>
          <cell r="H18" t="str">
            <v>7.5T2</v>
          </cell>
          <cell r="I18" t="str">
            <v>7.5T2</v>
          </cell>
          <cell r="J18" t="str">
            <v>7.5T2</v>
          </cell>
          <cell r="K18"/>
          <cell r="L18">
            <v>1</v>
          </cell>
          <cell r="N18">
            <v>0</v>
          </cell>
        </row>
        <row r="19">
          <cell r="A19" t="str">
            <v>BERLINGO 1.9 600 VAN CDV1</v>
          </cell>
          <cell r="B19" t="str">
            <v>BERLINGO 1.9 600 VAN</v>
          </cell>
          <cell r="C19" t="str">
            <v>BERLINGO 1.9 600 VAN</v>
          </cell>
          <cell r="D19" t="str">
            <v>CDV</v>
          </cell>
          <cell r="E19" t="str">
            <v>CDV1</v>
          </cell>
          <cell r="F19" t="str">
            <v>CDV - BASE VAN</v>
          </cell>
          <cell r="G19" t="str">
            <v>Done</v>
          </cell>
          <cell r="H19" t="str">
            <v>CDV1</v>
          </cell>
          <cell r="I19" t="str">
            <v>CDV1</v>
          </cell>
          <cell r="J19" t="str">
            <v>CDV1</v>
          </cell>
          <cell r="K19"/>
          <cell r="L19">
            <v>4</v>
          </cell>
          <cell r="N19">
            <v>0</v>
          </cell>
        </row>
        <row r="20">
          <cell r="A20" t="str">
            <v>BERLINGO 1.9 D VAN CDV1</v>
          </cell>
          <cell r="B20" t="str">
            <v>BERLINGO 1.9 D VAN</v>
          </cell>
          <cell r="C20" t="str">
            <v>BERLINGO 1.9 D VAN</v>
          </cell>
          <cell r="D20" t="str">
            <v>CDV</v>
          </cell>
          <cell r="E20" t="str">
            <v>CDV1</v>
          </cell>
          <cell r="F20" t="str">
            <v>CDV - BASE VAN</v>
          </cell>
          <cell r="G20" t="str">
            <v>Done</v>
          </cell>
          <cell r="H20" t="str">
            <v>CDV1</v>
          </cell>
          <cell r="I20" t="str">
            <v>CDV1</v>
          </cell>
          <cell r="J20" t="str">
            <v>CDV1</v>
          </cell>
          <cell r="K20"/>
          <cell r="L20">
            <v>58</v>
          </cell>
          <cell r="N20">
            <v>0</v>
          </cell>
        </row>
        <row r="21">
          <cell r="A21" t="str">
            <v>BERLINGO 1.9 VAN CDV1</v>
          </cell>
          <cell r="B21" t="str">
            <v>BERLINGO 1.9 VAN</v>
          </cell>
          <cell r="C21" t="str">
            <v>BERLINGO 1.9 VAN</v>
          </cell>
          <cell r="D21" t="str">
            <v>CDV</v>
          </cell>
          <cell r="E21" t="str">
            <v>CDV1</v>
          </cell>
          <cell r="F21" t="str">
            <v>CDV - BASE VAN</v>
          </cell>
          <cell r="H21" t="str">
            <v>CDV</v>
          </cell>
          <cell r="I21" t="str">
            <v>CDV1</v>
          </cell>
          <cell r="J21" t="str">
            <v>CDV1</v>
          </cell>
          <cell r="K21"/>
          <cell r="L21">
            <v>29</v>
          </cell>
          <cell r="N21">
            <v>0</v>
          </cell>
        </row>
        <row r="22">
          <cell r="A22" t="str">
            <v>BERLINGO HDI LX (TC) CDV3</v>
          </cell>
          <cell r="B22" t="str">
            <v>BERLINGO HDI LX (TC)</v>
          </cell>
          <cell r="C22" t="str">
            <v>BERLINGO HDI LX (TC)</v>
          </cell>
          <cell r="D22" t="str">
            <v>CDV(TC)</v>
          </cell>
          <cell r="E22" t="str">
            <v>CDV3</v>
          </cell>
          <cell r="F22" t="str">
            <v>CDV - TEMP CONTROL</v>
          </cell>
          <cell r="G22" t="str">
            <v>Done</v>
          </cell>
          <cell r="H22" t="str">
            <v>CDV3</v>
          </cell>
          <cell r="I22" t="str">
            <v>CDV3</v>
          </cell>
          <cell r="J22" t="str">
            <v>CDV3</v>
          </cell>
          <cell r="K22"/>
          <cell r="L22">
            <v>89</v>
          </cell>
          <cell r="N22">
            <v>0</v>
          </cell>
        </row>
        <row r="23">
          <cell r="A23" t="str">
            <v>BERLINGO HDI LX VAN CDV1</v>
          </cell>
          <cell r="B23" t="str">
            <v>BERLINGO HDI LX VAN</v>
          </cell>
          <cell r="C23" t="str">
            <v>BERLINGO HDI LX VAN</v>
          </cell>
          <cell r="D23" t="str">
            <v>CDV</v>
          </cell>
          <cell r="E23" t="str">
            <v>CDV1</v>
          </cell>
          <cell r="F23" t="str">
            <v>CDV - BASE VAN</v>
          </cell>
          <cell r="G23" t="str">
            <v>Done</v>
          </cell>
          <cell r="H23" t="str">
            <v>CDV1</v>
          </cell>
          <cell r="I23" t="str">
            <v>CDV1</v>
          </cell>
          <cell r="J23" t="str">
            <v>CDV1</v>
          </cell>
          <cell r="K23"/>
          <cell r="L23">
            <v>71</v>
          </cell>
          <cell r="N23">
            <v>0</v>
          </cell>
        </row>
        <row r="24">
          <cell r="A24" t="str">
            <v>BERLINGO HDI VAN CDV1</v>
          </cell>
          <cell r="B24" t="str">
            <v>BERLINGO HDI VAN</v>
          </cell>
          <cell r="C24" t="str">
            <v>BERLINGO HDI VAN</v>
          </cell>
          <cell r="D24" t="str">
            <v>CDV</v>
          </cell>
          <cell r="E24" t="str">
            <v>CDV1</v>
          </cell>
          <cell r="F24" t="str">
            <v>CDV - BASE VAN</v>
          </cell>
          <cell r="G24" t="str">
            <v>Done</v>
          </cell>
          <cell r="H24" t="str">
            <v>CDV1</v>
          </cell>
          <cell r="I24" t="str">
            <v>CDV1</v>
          </cell>
          <cell r="J24" t="str">
            <v>CDV1</v>
          </cell>
          <cell r="K24"/>
          <cell r="L24">
            <v>48</v>
          </cell>
          <cell r="M24" t="str">
            <v>keep</v>
          </cell>
          <cell r="N24">
            <v>4</v>
          </cell>
        </row>
        <row r="25">
          <cell r="A25" t="str">
            <v>BERLINGO HDI VAN CDV2</v>
          </cell>
          <cell r="B25" t="str">
            <v>BERLINGO HDI VAN</v>
          </cell>
          <cell r="C25" t="str">
            <v>BERLINGO VAN (2)</v>
          </cell>
          <cell r="E25" t="str">
            <v>CDV2</v>
          </cell>
          <cell r="F25" t="str">
            <v>CDV - NSO</v>
          </cell>
          <cell r="G25" t="str">
            <v>Done</v>
          </cell>
          <cell r="H25" t="str">
            <v>Model not in use</v>
          </cell>
          <cell r="I25" t="str">
            <v>Model not in use</v>
          </cell>
          <cell r="J25" t="str">
            <v>CDV2</v>
          </cell>
          <cell r="K25"/>
          <cell r="L25">
            <v>5</v>
          </cell>
          <cell r="M25" t="str">
            <v>BERLINGO VAN (2)</v>
          </cell>
          <cell r="N25">
            <v>16</v>
          </cell>
        </row>
        <row r="26">
          <cell r="A26" t="str">
            <v>BERLINGO TD HDI (TC) CDV3</v>
          </cell>
          <cell r="B26" t="str">
            <v>BERLINGO TD HDI (TC)</v>
          </cell>
          <cell r="C26" t="str">
            <v>BERLINGO TD HDI (TC)</v>
          </cell>
          <cell r="D26" t="str">
            <v>CDV(TC)</v>
          </cell>
          <cell r="E26" t="str">
            <v>CDV3</v>
          </cell>
          <cell r="F26" t="str">
            <v>CDV - TEMP CONTROL</v>
          </cell>
          <cell r="G26" t="str">
            <v>Done</v>
          </cell>
          <cell r="H26" t="str">
            <v>CDV3</v>
          </cell>
          <cell r="I26" t="str">
            <v>CDV3</v>
          </cell>
          <cell r="J26" t="str">
            <v>CDV3</v>
          </cell>
          <cell r="K26"/>
          <cell r="L26">
            <v>1</v>
          </cell>
          <cell r="N26">
            <v>0</v>
          </cell>
        </row>
        <row r="27">
          <cell r="A27" t="str">
            <v>BERLINGO VAN CDV1</v>
          </cell>
          <cell r="B27" t="str">
            <v>BERLINGO VAN</v>
          </cell>
          <cell r="C27" t="str">
            <v>BERLINGO VAN</v>
          </cell>
          <cell r="D27" t="str">
            <v>CDV</v>
          </cell>
          <cell r="E27" t="str">
            <v>CDV1</v>
          </cell>
          <cell r="F27" t="str">
            <v>CDV - BASE VAN</v>
          </cell>
          <cell r="G27" t="str">
            <v>Done</v>
          </cell>
          <cell r="H27" t="str">
            <v>CDV1</v>
          </cell>
          <cell r="I27" t="str">
            <v>CDV1</v>
          </cell>
          <cell r="J27" t="str">
            <v>CDV1</v>
          </cell>
          <cell r="K27"/>
          <cell r="L27">
            <v>1</v>
          </cell>
          <cell r="N27">
            <v>0</v>
          </cell>
        </row>
        <row r="28">
          <cell r="A28" t="str">
            <v>BERLINGO VAN CDV1</v>
          </cell>
          <cell r="B28" t="str">
            <v>BERLINGO VAN</v>
          </cell>
          <cell r="C28" t="str">
            <v>BERLINGO VAN</v>
          </cell>
          <cell r="E28" t="str">
            <v>CDV1</v>
          </cell>
          <cell r="F28" t="str">
            <v>CDV - BASE VAN</v>
          </cell>
          <cell r="G28" t="str">
            <v>Done</v>
          </cell>
          <cell r="H28" t="str">
            <v>CDV1</v>
          </cell>
          <cell r="I28" t="str">
            <v>CDV1</v>
          </cell>
          <cell r="J28" t="str">
            <v>CDV1</v>
          </cell>
          <cell r="K28"/>
          <cell r="L28">
            <v>242</v>
          </cell>
          <cell r="M28" t="str">
            <v>keep</v>
          </cell>
          <cell r="N28">
            <v>4</v>
          </cell>
        </row>
        <row r="29">
          <cell r="A29" t="str">
            <v>BERLINGO VAN CDV2</v>
          </cell>
          <cell r="B29" t="str">
            <v>BERLINGO VAN</v>
          </cell>
          <cell r="C29" t="str">
            <v>BERLINGO VAN (2)</v>
          </cell>
          <cell r="E29" t="str">
            <v>CDV2</v>
          </cell>
          <cell r="F29" t="str">
            <v>CDV - NSO</v>
          </cell>
          <cell r="G29" t="str">
            <v>Done</v>
          </cell>
          <cell r="H29" t="str">
            <v>Model not in use</v>
          </cell>
          <cell r="I29" t="str">
            <v>Model not in use</v>
          </cell>
          <cell r="J29" t="str">
            <v>CDV2</v>
          </cell>
          <cell r="K29"/>
          <cell r="L29">
            <v>6</v>
          </cell>
          <cell r="M29" t="str">
            <v>BERLINGO VAN (2)</v>
          </cell>
          <cell r="N29">
            <v>16</v>
          </cell>
        </row>
        <row r="30">
          <cell r="A30" t="str">
            <v>BERLINGO XTR CDV6</v>
          </cell>
          <cell r="B30" t="str">
            <v>BERLINGO XTR</v>
          </cell>
          <cell r="C30" t="str">
            <v>BERLINGO XTR</v>
          </cell>
          <cell r="D30" t="str">
            <v>CDV</v>
          </cell>
          <cell r="E30" t="str">
            <v>CDV6</v>
          </cell>
          <cell r="F30" t="str">
            <v>CDV - ALL TERRAIN</v>
          </cell>
          <cell r="G30" t="str">
            <v>Done</v>
          </cell>
          <cell r="H30" t="str">
            <v>CDV6</v>
          </cell>
          <cell r="I30" t="str">
            <v>CDV6</v>
          </cell>
          <cell r="J30" t="str">
            <v>CDV6</v>
          </cell>
          <cell r="K30"/>
          <cell r="L30">
            <v>15</v>
          </cell>
          <cell r="M30" t="str">
            <v>keep</v>
          </cell>
          <cell r="N30">
            <v>4</v>
          </cell>
        </row>
        <row r="31">
          <cell r="A31" t="str">
            <v>BERLINGO XTR CDV7</v>
          </cell>
          <cell r="B31" t="str">
            <v>BERLINGO XTR</v>
          </cell>
          <cell r="C31" t="str">
            <v>BERLINGO XTR (7)</v>
          </cell>
          <cell r="E31" t="str">
            <v>CDV7</v>
          </cell>
          <cell r="F31" t="str">
            <v>CDV-ALL TERRAIN(TC)</v>
          </cell>
          <cell r="G31" t="str">
            <v>Done</v>
          </cell>
          <cell r="H31" t="str">
            <v>Model not in use</v>
          </cell>
          <cell r="I31" t="str">
            <v>Model not in use</v>
          </cell>
          <cell r="J31" t="str">
            <v>Model not in use</v>
          </cell>
          <cell r="K31" t="str">
            <v>check Type against model</v>
          </cell>
          <cell r="L31">
            <v>1</v>
          </cell>
          <cell r="M31" t="str">
            <v>BERLINGO XTR (7)</v>
          </cell>
          <cell r="N31">
            <v>16</v>
          </cell>
        </row>
        <row r="32">
          <cell r="A32" t="str">
            <v>BOWSER 1400E Existing Type</v>
          </cell>
          <cell r="B32" t="str">
            <v>BOWSER 1400E</v>
          </cell>
          <cell r="C32" t="str">
            <v>BOWSER 1400E</v>
          </cell>
          <cell r="D32" t="str">
            <v>P7</v>
          </cell>
          <cell r="E32" t="str">
            <v>Existing Type</v>
          </cell>
          <cell r="F32" t="e">
            <v>#N/A</v>
          </cell>
          <cell r="G32" t="str">
            <v>Done</v>
          </cell>
          <cell r="L32">
            <v>1</v>
          </cell>
          <cell r="N32">
            <v>0</v>
          </cell>
        </row>
        <row r="33">
          <cell r="A33" t="str">
            <v>BOWSER 250G Existing Type</v>
          </cell>
          <cell r="B33" t="str">
            <v>BOWSER 250G</v>
          </cell>
          <cell r="C33" t="str">
            <v>BOWSER 250G</v>
          </cell>
          <cell r="D33" t="str">
            <v>P7</v>
          </cell>
          <cell r="E33" t="str">
            <v>Existing Type</v>
          </cell>
          <cell r="F33" t="e">
            <v>#N/A</v>
          </cell>
          <cell r="G33" t="str">
            <v>Done</v>
          </cell>
          <cell r="L33">
            <v>20</v>
          </cell>
          <cell r="N33">
            <v>0</v>
          </cell>
        </row>
        <row r="34">
          <cell r="A34" t="str">
            <v>BOWSER 300G Existing Type</v>
          </cell>
          <cell r="B34" t="str">
            <v>BOWSER 300G</v>
          </cell>
          <cell r="C34" t="str">
            <v>BOWSER 300G</v>
          </cell>
          <cell r="D34" t="str">
            <v>P7</v>
          </cell>
          <cell r="E34" t="str">
            <v>Existing Type</v>
          </cell>
          <cell r="F34" t="e">
            <v>#N/A</v>
          </cell>
          <cell r="G34" t="str">
            <v>Done</v>
          </cell>
          <cell r="L34">
            <v>1</v>
          </cell>
          <cell r="N34">
            <v>0</v>
          </cell>
        </row>
        <row r="35">
          <cell r="A35" t="str">
            <v>BOWSER 500G Existing Type</v>
          </cell>
          <cell r="B35" t="str">
            <v>BOWSER 500G</v>
          </cell>
          <cell r="C35" t="str">
            <v>BOWSER 500G</v>
          </cell>
          <cell r="D35" t="str">
            <v>P7</v>
          </cell>
          <cell r="E35" t="str">
            <v>Existing Type</v>
          </cell>
          <cell r="F35" t="e">
            <v>#N/A</v>
          </cell>
          <cell r="G35" t="str">
            <v>Done</v>
          </cell>
          <cell r="L35">
            <v>18</v>
          </cell>
          <cell r="N35">
            <v>0</v>
          </cell>
        </row>
        <row r="36">
          <cell r="A36" t="str">
            <v>COMP Existing Type</v>
          </cell>
          <cell r="B36" t="str">
            <v>COMP</v>
          </cell>
          <cell r="C36" t="str">
            <v>COMP</v>
          </cell>
          <cell r="D36" t="str">
            <v>P6</v>
          </cell>
          <cell r="E36" t="str">
            <v>Existing Type</v>
          </cell>
          <cell r="F36" t="e">
            <v>#N/A</v>
          </cell>
          <cell r="G36" t="str">
            <v>Done</v>
          </cell>
          <cell r="L36">
            <v>4</v>
          </cell>
          <cell r="N36">
            <v>0</v>
          </cell>
        </row>
        <row r="37">
          <cell r="A37" t="str">
            <v>COMP 150CFM Existing Type</v>
          </cell>
          <cell r="B37" t="str">
            <v>COMP 150CFM</v>
          </cell>
          <cell r="C37" t="str">
            <v>COMP 150CFM</v>
          </cell>
          <cell r="D37" t="str">
            <v>P6</v>
          </cell>
          <cell r="E37" t="str">
            <v>Existing Type</v>
          </cell>
          <cell r="F37" t="e">
            <v>#N/A</v>
          </cell>
          <cell r="G37" t="str">
            <v>Done</v>
          </cell>
          <cell r="L37">
            <v>18</v>
          </cell>
          <cell r="N37">
            <v>0</v>
          </cell>
        </row>
        <row r="38">
          <cell r="A38" t="str">
            <v>COMP 160CF Existing Type</v>
          </cell>
          <cell r="B38" t="str">
            <v>COMP 160CF</v>
          </cell>
          <cell r="C38" t="str">
            <v>COMP 160CF</v>
          </cell>
          <cell r="D38" t="str">
            <v>P6</v>
          </cell>
          <cell r="E38" t="str">
            <v>Existing Type</v>
          </cell>
          <cell r="F38" t="e">
            <v>#N/A</v>
          </cell>
          <cell r="G38" t="str">
            <v>Done</v>
          </cell>
          <cell r="L38">
            <v>1</v>
          </cell>
          <cell r="N38">
            <v>0</v>
          </cell>
        </row>
        <row r="39">
          <cell r="A39" t="str">
            <v>COMP XAS-66DD Existing Type</v>
          </cell>
          <cell r="B39" t="str">
            <v>COMP XAS-66DD</v>
          </cell>
          <cell r="C39" t="str">
            <v>COMP XAS-66DD</v>
          </cell>
          <cell r="D39" t="str">
            <v>P6</v>
          </cell>
          <cell r="E39" t="str">
            <v>Existing Type</v>
          </cell>
          <cell r="F39" t="e">
            <v>#N/A</v>
          </cell>
          <cell r="G39" t="str">
            <v>Done</v>
          </cell>
          <cell r="L39">
            <v>3</v>
          </cell>
          <cell r="N39">
            <v>0</v>
          </cell>
        </row>
        <row r="40">
          <cell r="A40" t="str">
            <v>COMP/GEN Existing Type</v>
          </cell>
          <cell r="B40" t="str">
            <v>COMP/GEN</v>
          </cell>
          <cell r="C40" t="str">
            <v>COMP/GEN</v>
          </cell>
          <cell r="D40" t="str">
            <v>P8</v>
          </cell>
          <cell r="E40" t="str">
            <v>Existing Type</v>
          </cell>
          <cell r="F40" t="e">
            <v>#N/A</v>
          </cell>
          <cell r="G40" t="str">
            <v>Done</v>
          </cell>
          <cell r="L40">
            <v>11</v>
          </cell>
          <cell r="N40">
            <v>0</v>
          </cell>
        </row>
        <row r="41">
          <cell r="A41" t="str">
            <v>CONVOY C/C D/SIDE 3.5T8</v>
          </cell>
          <cell r="B41" t="str">
            <v>CONVOY C/C D/SIDE</v>
          </cell>
          <cell r="C41" t="str">
            <v>CONVOY C/C D/SIDE</v>
          </cell>
          <cell r="D41" t="str">
            <v>3.5T</v>
          </cell>
          <cell r="E41" t="str">
            <v>3.5T8</v>
          </cell>
          <cell r="F41" t="str">
            <v>3.5T Tipper - C/C</v>
          </cell>
          <cell r="G41" t="str">
            <v>Done</v>
          </cell>
          <cell r="H41" t="str">
            <v>3.5T8</v>
          </cell>
          <cell r="I41" t="str">
            <v>3.5T8</v>
          </cell>
          <cell r="J41" t="str">
            <v>3.5T8</v>
          </cell>
          <cell r="K41"/>
          <cell r="L41">
            <v>1</v>
          </cell>
          <cell r="M41" t="str">
            <v>keep</v>
          </cell>
          <cell r="N41">
            <v>4</v>
          </cell>
        </row>
        <row r="42">
          <cell r="A42" t="str">
            <v>CONVOY C/C D/SIDE 3.5T8SL</v>
          </cell>
          <cell r="B42" t="str">
            <v>CONVOY C/C D/SIDE</v>
          </cell>
          <cell r="C42" t="str">
            <v>CONV C/C D/SIDE(8SL)</v>
          </cell>
          <cell r="E42" t="str">
            <v>3.5T8SL</v>
          </cell>
          <cell r="F42" t="str">
            <v>3.5T Tipper - C/C SL</v>
          </cell>
          <cell r="G42" t="str">
            <v>Done</v>
          </cell>
          <cell r="H42" t="str">
            <v>Model not in use</v>
          </cell>
          <cell r="I42" t="str">
            <v>Model not in use</v>
          </cell>
          <cell r="J42" t="str">
            <v>Model not in use</v>
          </cell>
          <cell r="K42" t="str">
            <v>check Type against model</v>
          </cell>
          <cell r="L42">
            <v>3</v>
          </cell>
          <cell r="M42" t="str">
            <v>CONV C/C D/SIDE(8SL)</v>
          </cell>
          <cell r="N42">
            <v>20</v>
          </cell>
        </row>
        <row r="43">
          <cell r="A43" t="str">
            <v>CONVOY C/C TIPP 3.5t 3.5T8SL</v>
          </cell>
          <cell r="B43" t="str">
            <v>CONVOY C/C TIPP 3.5t</v>
          </cell>
          <cell r="C43" t="str">
            <v>CONVOY C/C TIPP 3.5t</v>
          </cell>
          <cell r="D43" t="str">
            <v>3.5T</v>
          </cell>
          <cell r="E43" t="str">
            <v>3.5T8SL</v>
          </cell>
          <cell r="F43" t="str">
            <v>3.5T Tipper - C/C SL</v>
          </cell>
          <cell r="G43" t="str">
            <v>Done</v>
          </cell>
          <cell r="H43" t="str">
            <v>3.5T8SL</v>
          </cell>
          <cell r="I43" t="str">
            <v>3.5T8SL</v>
          </cell>
          <cell r="J43" t="str">
            <v>3.5T8SL</v>
          </cell>
          <cell r="K43"/>
          <cell r="L43">
            <v>2</v>
          </cell>
          <cell r="N43">
            <v>0</v>
          </cell>
        </row>
        <row r="44">
          <cell r="A44" t="str">
            <v>CONVOY D/SIDE 3.5t 3.5T8</v>
          </cell>
          <cell r="B44" t="str">
            <v>CONVOY D/SIDE 3.5t</v>
          </cell>
          <cell r="C44" t="str">
            <v>CONVOY D/SIDE 3.5t</v>
          </cell>
          <cell r="D44" t="str">
            <v>3.5T</v>
          </cell>
          <cell r="E44" t="str">
            <v>3.5T8</v>
          </cell>
          <cell r="F44" t="str">
            <v>3.5T Tipper - C/C</v>
          </cell>
          <cell r="G44" t="str">
            <v>Done</v>
          </cell>
          <cell r="H44" t="str">
            <v>Model not in use</v>
          </cell>
          <cell r="I44" t="str">
            <v>Model not in use</v>
          </cell>
          <cell r="J44" t="str">
            <v>Model not in use</v>
          </cell>
          <cell r="K44" t="str">
            <v>check Type against model</v>
          </cell>
          <cell r="L44">
            <v>1</v>
          </cell>
          <cell r="N44">
            <v>0</v>
          </cell>
        </row>
        <row r="45">
          <cell r="A45" t="str">
            <v>CONVOY H/R VAN 3.5t 3.5T7</v>
          </cell>
          <cell r="B45" t="str">
            <v>CONVOY H/R VAN 3.5t</v>
          </cell>
          <cell r="C45" t="str">
            <v>CONVOY H/R VAN 3.5t</v>
          </cell>
          <cell r="D45" t="str">
            <v>3.5T</v>
          </cell>
          <cell r="E45" t="str">
            <v>3.5T7</v>
          </cell>
          <cell r="F45" t="str">
            <v>3.5T Van - BASE VAN</v>
          </cell>
          <cell r="G45" t="str">
            <v>Done</v>
          </cell>
          <cell r="H45" t="str">
            <v>3.5T7</v>
          </cell>
          <cell r="I45" t="str">
            <v>3.5T7</v>
          </cell>
          <cell r="J45" t="str">
            <v>3.5T7</v>
          </cell>
          <cell r="K45"/>
          <cell r="L45">
            <v>12</v>
          </cell>
          <cell r="N45">
            <v>0</v>
          </cell>
        </row>
        <row r="46">
          <cell r="A46" t="str">
            <v>CONVOY VAN 2.8t 3.5T7</v>
          </cell>
          <cell r="B46" t="str">
            <v>CONVOY VAN 2.8t</v>
          </cell>
          <cell r="C46" t="str">
            <v>CONVOY VAN 2.8t</v>
          </cell>
          <cell r="D46" t="str">
            <v>3.5T</v>
          </cell>
          <cell r="E46" t="str">
            <v>3.5T7</v>
          </cell>
          <cell r="F46" t="str">
            <v>3.5T Van - BASE VAN</v>
          </cell>
          <cell r="G46" t="str">
            <v>Done</v>
          </cell>
          <cell r="H46" t="str">
            <v>3.5T7</v>
          </cell>
          <cell r="I46" t="str">
            <v>3.5T7</v>
          </cell>
          <cell r="J46" t="str">
            <v>3.5T7</v>
          </cell>
          <cell r="K46"/>
          <cell r="L46">
            <v>2</v>
          </cell>
          <cell r="N46">
            <v>0</v>
          </cell>
        </row>
        <row r="47">
          <cell r="A47" t="str">
            <v>CONVOY VAN 3.5t 3.5T3SL</v>
          </cell>
          <cell r="B47" t="str">
            <v>CONVOY VAN 3.5t</v>
          </cell>
          <cell r="C47" t="str">
            <v>CONVOY VAN 3.5t(3SL)</v>
          </cell>
          <cell r="E47" t="str">
            <v>3.5T3SL</v>
          </cell>
          <cell r="F47" t="str">
            <v>3.5T Van - E&amp;M SL</v>
          </cell>
          <cell r="G47" t="str">
            <v>Redone</v>
          </cell>
          <cell r="H47" t="str">
            <v>Model not in use</v>
          </cell>
          <cell r="I47" t="str">
            <v>Model not in use</v>
          </cell>
          <cell r="J47" t="str">
            <v>Model not in use</v>
          </cell>
          <cell r="K47" t="str">
            <v>check Type against model</v>
          </cell>
          <cell r="L47">
            <v>2</v>
          </cell>
          <cell r="M47" t="str">
            <v>CONVOY VAN 3.5t(8SL)</v>
          </cell>
          <cell r="N47">
            <v>20</v>
          </cell>
        </row>
        <row r="48">
          <cell r="A48" t="str">
            <v>CONVOY VAN 3.5t 3.5T7</v>
          </cell>
          <cell r="B48" t="str">
            <v>CONVOY VAN 3.5t</v>
          </cell>
          <cell r="C48" t="str">
            <v>CONVOY VAN 3.5t</v>
          </cell>
          <cell r="D48" t="str">
            <v>3.5T</v>
          </cell>
          <cell r="E48" t="str">
            <v>3.5T7</v>
          </cell>
          <cell r="F48" t="str">
            <v>3.5T Van - BASE VAN</v>
          </cell>
          <cell r="G48" t="str">
            <v>Done</v>
          </cell>
          <cell r="H48" t="str">
            <v>3.5T7</v>
          </cell>
          <cell r="I48" t="str">
            <v>3.5T7</v>
          </cell>
          <cell r="J48" t="str">
            <v>3.5T7</v>
          </cell>
          <cell r="K48"/>
          <cell r="L48">
            <v>1</v>
          </cell>
          <cell r="M48" t="str">
            <v>keep</v>
          </cell>
          <cell r="N48">
            <v>4</v>
          </cell>
        </row>
        <row r="49">
          <cell r="A49" t="str">
            <v>CONVOY VAN 3.5t (AD) 3.5T2</v>
          </cell>
          <cell r="B49" t="str">
            <v>CONVOY VAN 3.5t (AD)</v>
          </cell>
          <cell r="C49" t="str">
            <v>CONVOY VAN 3.5t (AD)</v>
          </cell>
          <cell r="D49" t="str">
            <v>3.5T(AD)</v>
          </cell>
          <cell r="E49" t="str">
            <v>3.5T2</v>
          </cell>
          <cell r="F49" t="str">
            <v>3.5T Van - AD</v>
          </cell>
          <cell r="G49" t="str">
            <v>Done</v>
          </cell>
          <cell r="H49" t="str">
            <v>3.5T2</v>
          </cell>
          <cell r="I49" t="str">
            <v>3.5T2</v>
          </cell>
          <cell r="J49" t="str">
            <v>3.5T2</v>
          </cell>
          <cell r="K49"/>
          <cell r="L49">
            <v>7</v>
          </cell>
          <cell r="N49">
            <v>0</v>
          </cell>
        </row>
        <row r="50">
          <cell r="A50" t="str">
            <v>CUB VAN 2.5t SPV4</v>
          </cell>
          <cell r="B50" t="str">
            <v>CUB VAN 2.5t</v>
          </cell>
          <cell r="C50" t="str">
            <v>CUB VAN 2.5t</v>
          </cell>
          <cell r="D50" t="str">
            <v>SPV</v>
          </cell>
          <cell r="E50" t="str">
            <v>SPV4</v>
          </cell>
          <cell r="F50" t="str">
            <v>SPV - TEMP CONTROL</v>
          </cell>
          <cell r="G50" t="str">
            <v>Done</v>
          </cell>
          <cell r="H50" t="str">
            <v>SPV4</v>
          </cell>
          <cell r="I50" t="str">
            <v>SPV4</v>
          </cell>
          <cell r="J50" t="str">
            <v>SPV4</v>
          </cell>
          <cell r="K50"/>
          <cell r="L50">
            <v>1</v>
          </cell>
          <cell r="N50">
            <v>0</v>
          </cell>
        </row>
        <row r="51">
          <cell r="A51" t="str">
            <v>D/SIDE GRAB FA45-130 7.5T1</v>
          </cell>
          <cell r="B51" t="str">
            <v>D/SIDE GRAB FA45-130</v>
          </cell>
          <cell r="C51" t="str">
            <v>D/SIDE GRAB FA45-130</v>
          </cell>
          <cell r="D51" t="str">
            <v>7.5T</v>
          </cell>
          <cell r="E51" t="str">
            <v>7.5T1</v>
          </cell>
          <cell r="F51" t="str">
            <v>7.5T Tipper</v>
          </cell>
          <cell r="G51" t="str">
            <v>Done</v>
          </cell>
          <cell r="H51" t="str">
            <v>7.5T1</v>
          </cell>
          <cell r="I51" t="str">
            <v>7.5T1</v>
          </cell>
          <cell r="J51" t="str">
            <v>7.5T1</v>
          </cell>
          <cell r="K51"/>
          <cell r="L51">
            <v>1</v>
          </cell>
          <cell r="N51">
            <v>0</v>
          </cell>
        </row>
        <row r="52">
          <cell r="A52" t="str">
            <v>DEMOUNT BODIES Existing Type</v>
          </cell>
          <cell r="B52" t="str">
            <v>DEMOUNT BODIES</v>
          </cell>
          <cell r="C52" t="str">
            <v>DEMOUNT BODIES</v>
          </cell>
          <cell r="D52" t="str">
            <v>P1</v>
          </cell>
          <cell r="E52" t="str">
            <v>Existing Type</v>
          </cell>
          <cell r="F52" t="e">
            <v>#N/A</v>
          </cell>
          <cell r="G52" t="str">
            <v>Done</v>
          </cell>
          <cell r="L52">
            <v>12</v>
          </cell>
          <cell r="N52">
            <v>0</v>
          </cell>
        </row>
        <row r="53">
          <cell r="A53" t="str">
            <v>DISPATCH 1.9 VAN Existing Type (SPV1)</v>
          </cell>
          <cell r="B53" t="str">
            <v>DISPATCH 1.9 VAN</v>
          </cell>
          <cell r="C53" t="str">
            <v>DISPATCH 1.9 VAN</v>
          </cell>
          <cell r="D53" t="str">
            <v>SPV</v>
          </cell>
          <cell r="E53" t="str">
            <v>Existing Type (SPV1)</v>
          </cell>
          <cell r="F53" t="e">
            <v>#N/A</v>
          </cell>
          <cell r="G53" t="str">
            <v>Done</v>
          </cell>
          <cell r="H53" t="str">
            <v>SPV1</v>
          </cell>
          <cell r="I53" t="str">
            <v>SPV1</v>
          </cell>
          <cell r="J53" t="str">
            <v>SPV1</v>
          </cell>
          <cell r="L53">
            <v>6</v>
          </cell>
          <cell r="N53">
            <v>0</v>
          </cell>
        </row>
        <row r="54">
          <cell r="A54" t="str">
            <v>DISPATCH 1.9 VAN Existing Type</v>
          </cell>
          <cell r="B54" t="str">
            <v>DISPATCH 1.9 VAN</v>
          </cell>
          <cell r="C54" t="str">
            <v>DISPATCH 1.9 VAN</v>
          </cell>
          <cell r="E54" t="str">
            <v>Existing Type</v>
          </cell>
          <cell r="F54" t="e">
            <v>#N/A</v>
          </cell>
          <cell r="G54" t="str">
            <v>Done</v>
          </cell>
          <cell r="L54">
            <v>1</v>
          </cell>
          <cell r="N54">
            <v>0</v>
          </cell>
        </row>
        <row r="55">
          <cell r="A55" t="str">
            <v>DISPATCH 1.9 VAN SPV1</v>
          </cell>
          <cell r="B55" t="str">
            <v>DISPATCH 1.9 VAN</v>
          </cell>
          <cell r="C55" t="str">
            <v>DISPATCH 1.9 VAN</v>
          </cell>
          <cell r="E55" t="str">
            <v>SPV1</v>
          </cell>
          <cell r="F55" t="str">
            <v>SPV - BASE VAN</v>
          </cell>
          <cell r="G55" t="str">
            <v>Done</v>
          </cell>
          <cell r="H55" t="str">
            <v>SPV1</v>
          </cell>
          <cell r="I55" t="str">
            <v>SPV1</v>
          </cell>
          <cell r="J55" t="str">
            <v>SPV1</v>
          </cell>
          <cell r="K55"/>
          <cell r="L55">
            <v>17</v>
          </cell>
          <cell r="M55" t="str">
            <v>keep</v>
          </cell>
          <cell r="N55">
            <v>4</v>
          </cell>
        </row>
        <row r="56">
          <cell r="A56" t="str">
            <v>DISPATCH 1.9 VAN SPV2</v>
          </cell>
          <cell r="B56" t="str">
            <v>DISPATCH 1.9 VAN</v>
          </cell>
          <cell r="C56" t="str">
            <v>DISPATCH 1.9 VAN (2)</v>
          </cell>
          <cell r="E56" t="str">
            <v>SPV2</v>
          </cell>
          <cell r="F56" t="str">
            <v>SPV - NSO</v>
          </cell>
          <cell r="G56" t="str">
            <v>Done</v>
          </cell>
          <cell r="H56" t="str">
            <v>Model not in use</v>
          </cell>
          <cell r="I56" t="str">
            <v>Model not in use</v>
          </cell>
          <cell r="J56" t="str">
            <v>Model not in use</v>
          </cell>
          <cell r="K56" t="str">
            <v>check Type against model</v>
          </cell>
          <cell r="L56">
            <v>1</v>
          </cell>
          <cell r="M56" t="str">
            <v>DISPATCH 1.9 VAN (2)</v>
          </cell>
          <cell r="N56">
            <v>20</v>
          </cell>
        </row>
        <row r="57">
          <cell r="A57" t="str">
            <v>DISPATCH 2.0 HDI ENT SPV1</v>
          </cell>
          <cell r="B57" t="str">
            <v>DISPATCH 2.0 HDI ENT</v>
          </cell>
          <cell r="C57" t="str">
            <v>DISPATCH 2.0 HDI ENT</v>
          </cell>
          <cell r="D57" t="str">
            <v>SPV</v>
          </cell>
          <cell r="E57" t="str">
            <v>SPV1</v>
          </cell>
          <cell r="F57" t="str">
            <v>SPV - BASE VAN</v>
          </cell>
          <cell r="G57" t="str">
            <v>Done</v>
          </cell>
          <cell r="H57" t="str">
            <v>SPV1</v>
          </cell>
          <cell r="I57" t="str">
            <v>SPV1</v>
          </cell>
          <cell r="J57" t="str">
            <v>SPV1</v>
          </cell>
          <cell r="K57"/>
          <cell r="L57">
            <v>2</v>
          </cell>
          <cell r="M57" t="str">
            <v>keep</v>
          </cell>
          <cell r="N57">
            <v>4</v>
          </cell>
        </row>
        <row r="58">
          <cell r="A58" t="str">
            <v>DISPATCH 2.0 HDI ENT SPV2</v>
          </cell>
          <cell r="B58" t="str">
            <v>DISPATCH 2.0 HDI ENT</v>
          </cell>
          <cell r="C58" t="str">
            <v>DISPATCH 2.0 ENT (2)</v>
          </cell>
          <cell r="E58" t="str">
            <v>SPV2</v>
          </cell>
          <cell r="F58" t="str">
            <v>SPV - NSO</v>
          </cell>
          <cell r="G58" t="str">
            <v>Done</v>
          </cell>
          <cell r="H58" t="str">
            <v>Model not in use</v>
          </cell>
          <cell r="I58" t="str">
            <v>Model not in use</v>
          </cell>
          <cell r="J58" t="str">
            <v>Model not in use</v>
          </cell>
          <cell r="K58" t="str">
            <v>check Type against model</v>
          </cell>
          <cell r="L58">
            <v>4</v>
          </cell>
          <cell r="M58" t="str">
            <v>DISPATCH 2.0 ENT (2)</v>
          </cell>
          <cell r="N58">
            <v>20</v>
          </cell>
        </row>
        <row r="59">
          <cell r="A59" t="str">
            <v>DISPATCH 2.0 HDI ENT SPV3</v>
          </cell>
          <cell r="B59" t="str">
            <v>DISPATCH 2.0 HDI ENT</v>
          </cell>
          <cell r="C59" t="str">
            <v>DISPATCH 2.0 ENT (3)</v>
          </cell>
          <cell r="E59" t="str">
            <v>SPV3</v>
          </cell>
          <cell r="F59" t="str">
            <v>SPV - E&amp;M</v>
          </cell>
          <cell r="G59" t="str">
            <v>Done</v>
          </cell>
          <cell r="H59" t="str">
            <v>Model not in use</v>
          </cell>
          <cell r="I59" t="str">
            <v>Model not in use</v>
          </cell>
          <cell r="J59" t="str">
            <v>Model not in use</v>
          </cell>
          <cell r="K59" t="str">
            <v>check Type against model</v>
          </cell>
          <cell r="L59">
            <v>20</v>
          </cell>
          <cell r="M59" t="str">
            <v>DISPATCH 2.0 ENT (3)</v>
          </cell>
          <cell r="N59">
            <v>20</v>
          </cell>
        </row>
        <row r="60">
          <cell r="A60" t="str">
            <v>DISPATCH 2.0 HDI ENT SPV4</v>
          </cell>
          <cell r="B60" t="str">
            <v>DISPATCH 2.0 HDI ENT</v>
          </cell>
          <cell r="C60" t="str">
            <v>DISPATCH 2.0 ENT (4)</v>
          </cell>
          <cell r="E60" t="str">
            <v>SPV4</v>
          </cell>
          <cell r="F60" t="str">
            <v>SPV - TEMP CONTROL</v>
          </cell>
          <cell r="G60" t="str">
            <v>Done</v>
          </cell>
          <cell r="H60" t="str">
            <v>Model not in use</v>
          </cell>
          <cell r="I60" t="str">
            <v>Model not in use</v>
          </cell>
          <cell r="J60" t="str">
            <v>Model not in use</v>
          </cell>
          <cell r="K60" t="str">
            <v>check Type against model</v>
          </cell>
          <cell r="L60">
            <v>5</v>
          </cell>
          <cell r="M60" t="str">
            <v>DISPATCH 2.0 ENT (4)</v>
          </cell>
          <cell r="N60">
            <v>20</v>
          </cell>
        </row>
        <row r="61">
          <cell r="A61" t="str">
            <v>DISPATCH 2.0 HDI VAN SPV1</v>
          </cell>
          <cell r="B61" t="str">
            <v>DISPATCH 2.0 HDI VAN</v>
          </cell>
          <cell r="C61" t="str">
            <v>DISPATCH 2.0 HDI VAN</v>
          </cell>
          <cell r="D61" t="str">
            <v>SPV</v>
          </cell>
          <cell r="E61" t="str">
            <v>SPV1</v>
          </cell>
          <cell r="F61" t="str">
            <v>SPV - BASE VAN</v>
          </cell>
          <cell r="G61" t="str">
            <v>Done</v>
          </cell>
          <cell r="H61" t="str">
            <v>SPV1</v>
          </cell>
          <cell r="I61" t="str">
            <v>SPV1</v>
          </cell>
          <cell r="J61" t="str">
            <v>SPV1</v>
          </cell>
          <cell r="K61"/>
          <cell r="L61">
            <v>9</v>
          </cell>
          <cell r="M61" t="str">
            <v>keep</v>
          </cell>
          <cell r="N61">
            <v>4</v>
          </cell>
        </row>
        <row r="62">
          <cell r="A62" t="str">
            <v>DISPATCH 2.0 HDI VAN SPV2</v>
          </cell>
          <cell r="B62" t="str">
            <v>DISPATCH 2.0 HDI VAN</v>
          </cell>
          <cell r="C62" t="str">
            <v>DISPATCH 2.0 HDI (2)</v>
          </cell>
          <cell r="E62" t="str">
            <v>SPV2</v>
          </cell>
          <cell r="F62" t="str">
            <v>SPV - NSO</v>
          </cell>
          <cell r="G62" t="str">
            <v>Done</v>
          </cell>
          <cell r="H62" t="str">
            <v>Model not in use</v>
          </cell>
          <cell r="I62" t="str">
            <v>Model not in use</v>
          </cell>
          <cell r="J62" t="str">
            <v>SPV2</v>
          </cell>
          <cell r="K62"/>
          <cell r="L62">
            <v>22</v>
          </cell>
          <cell r="M62" t="str">
            <v>DISPATCH 2.0 HDI (2)</v>
          </cell>
          <cell r="N62">
            <v>20</v>
          </cell>
        </row>
        <row r="63">
          <cell r="A63" t="str">
            <v>DISPATCH 2.0 HDI VAN SPV3</v>
          </cell>
          <cell r="B63" t="str">
            <v>DISPATCH 2.0 HDI VAN</v>
          </cell>
          <cell r="C63" t="str">
            <v>DISPATCH 2.0 HDI (3)</v>
          </cell>
          <cell r="E63" t="str">
            <v>SPV3</v>
          </cell>
          <cell r="F63" t="str">
            <v>SPV - E&amp;M</v>
          </cell>
          <cell r="G63" t="str">
            <v>Done</v>
          </cell>
          <cell r="H63" t="str">
            <v>Model not in use</v>
          </cell>
          <cell r="I63" t="str">
            <v>Model not in use</v>
          </cell>
          <cell r="J63" t="str">
            <v>Model not in use</v>
          </cell>
          <cell r="K63" t="str">
            <v>check Type against model</v>
          </cell>
          <cell r="L63">
            <v>7</v>
          </cell>
          <cell r="M63" t="str">
            <v>DISPATCH 2.0 HDI (3)</v>
          </cell>
          <cell r="N63">
            <v>20</v>
          </cell>
        </row>
        <row r="64">
          <cell r="A64" t="str">
            <v>DISPATCH 2.0 HDI VAN SPV4</v>
          </cell>
          <cell r="B64" t="str">
            <v>DISPATCH 2.0 HDI VAN</v>
          </cell>
          <cell r="C64" t="str">
            <v>DISPATCH 2.0 HDI (4)</v>
          </cell>
          <cell r="E64" t="str">
            <v>SPV4</v>
          </cell>
          <cell r="F64" t="str">
            <v>SPV - TEMP CONTROL</v>
          </cell>
          <cell r="G64" t="str">
            <v>Done</v>
          </cell>
          <cell r="H64" t="str">
            <v>Model not in use</v>
          </cell>
          <cell r="I64" t="str">
            <v>Model not in use</v>
          </cell>
          <cell r="J64" t="str">
            <v>Model not in use</v>
          </cell>
          <cell r="K64" t="str">
            <v>check Type against model</v>
          </cell>
          <cell r="L64">
            <v>4</v>
          </cell>
          <cell r="M64" t="str">
            <v>DISPATCH 2.0 HDI (4)</v>
          </cell>
          <cell r="N64">
            <v>20</v>
          </cell>
        </row>
        <row r="65">
          <cell r="A65" t="str">
            <v>DISPATCH HDI VAN SPV1</v>
          </cell>
          <cell r="B65" t="str">
            <v>DISPATCH HDI VAN</v>
          </cell>
          <cell r="C65" t="str">
            <v>DISPATCH HDI (1)</v>
          </cell>
          <cell r="E65" t="str">
            <v>SPV1</v>
          </cell>
          <cell r="F65" t="str">
            <v>SPV - BASE VAN</v>
          </cell>
          <cell r="G65" t="str">
            <v>Done</v>
          </cell>
          <cell r="H65" t="str">
            <v>Model not in use</v>
          </cell>
          <cell r="I65" t="str">
            <v>Model not in use</v>
          </cell>
          <cell r="J65" t="str">
            <v>SPV1</v>
          </cell>
          <cell r="K65"/>
          <cell r="L65">
            <v>13</v>
          </cell>
          <cell r="M65" t="str">
            <v>DISPATCH HDI (1)</v>
          </cell>
          <cell r="N65">
            <v>16</v>
          </cell>
        </row>
        <row r="66">
          <cell r="A66" t="str">
            <v>DISPATCH HDI VAN SPV2</v>
          </cell>
          <cell r="B66" t="str">
            <v>DISPATCH HDI VAN</v>
          </cell>
          <cell r="C66" t="str">
            <v>DISPATCH HDI VAN</v>
          </cell>
          <cell r="D66" t="str">
            <v>SPV</v>
          </cell>
          <cell r="E66" t="str">
            <v>SPV2</v>
          </cell>
          <cell r="F66" t="str">
            <v>SPV - NSO</v>
          </cell>
          <cell r="G66" t="str">
            <v>Done</v>
          </cell>
          <cell r="H66" t="str">
            <v>SPV2</v>
          </cell>
          <cell r="I66" t="str">
            <v>SPV2</v>
          </cell>
          <cell r="J66" t="str">
            <v>SPV2</v>
          </cell>
          <cell r="K66"/>
          <cell r="L66">
            <v>88</v>
          </cell>
          <cell r="M66" t="str">
            <v>keep</v>
          </cell>
          <cell r="N66">
            <v>4</v>
          </cell>
        </row>
        <row r="67">
          <cell r="A67" t="str">
            <v>DISPATCH HDI VAN SPV3</v>
          </cell>
          <cell r="B67" t="str">
            <v>DISPATCH HDI VAN</v>
          </cell>
          <cell r="C67" t="str">
            <v>DISPATCH HDI (3)</v>
          </cell>
          <cell r="E67" t="str">
            <v>SPV3</v>
          </cell>
          <cell r="F67" t="str">
            <v>SPV - E&amp;M</v>
          </cell>
          <cell r="G67" t="str">
            <v>Done</v>
          </cell>
          <cell r="H67" t="str">
            <v>Model not in use</v>
          </cell>
          <cell r="I67" t="str">
            <v>Model not in use</v>
          </cell>
          <cell r="J67" t="str">
            <v>Model not in use</v>
          </cell>
          <cell r="K67" t="str">
            <v>check Type against model</v>
          </cell>
          <cell r="L67">
            <v>23</v>
          </cell>
          <cell r="M67" t="str">
            <v>DISPATCH HDI (3)</v>
          </cell>
          <cell r="N67">
            <v>16</v>
          </cell>
        </row>
        <row r="68">
          <cell r="A68" t="str">
            <v>DISPATCH HDI VAN SPV4</v>
          </cell>
          <cell r="B68" t="str">
            <v>DISPATCH HDI VAN</v>
          </cell>
          <cell r="C68" t="str">
            <v>DISPATCH HDI (4)</v>
          </cell>
          <cell r="E68" t="str">
            <v>SPV4</v>
          </cell>
          <cell r="F68" t="str">
            <v>SPV - TEMP CONTROL</v>
          </cell>
          <cell r="G68" t="str">
            <v>Done</v>
          </cell>
          <cell r="H68" t="str">
            <v>Model not in use</v>
          </cell>
          <cell r="I68" t="str">
            <v>Model not in use</v>
          </cell>
          <cell r="J68" t="str">
            <v>Model not in use</v>
          </cell>
          <cell r="K68" t="str">
            <v>check Type against model</v>
          </cell>
          <cell r="L68">
            <v>3</v>
          </cell>
          <cell r="M68" t="str">
            <v>DISPATCH HDI (4)</v>
          </cell>
          <cell r="N68">
            <v>16</v>
          </cell>
        </row>
        <row r="69">
          <cell r="A69" t="str">
            <v>DISPATCH VAN SPV1</v>
          </cell>
          <cell r="B69" t="str">
            <v>DISPATCH VAN</v>
          </cell>
          <cell r="C69" t="str">
            <v>DISPATCH VAN</v>
          </cell>
          <cell r="D69" t="str">
            <v>SPV</v>
          </cell>
          <cell r="E69" t="str">
            <v>SPV1</v>
          </cell>
          <cell r="F69" t="str">
            <v>SPV - BASE VAN</v>
          </cell>
          <cell r="G69" t="str">
            <v>Done</v>
          </cell>
          <cell r="H69" t="str">
            <v>SPV1</v>
          </cell>
          <cell r="I69" t="str">
            <v>SPV1</v>
          </cell>
          <cell r="J69" t="str">
            <v>SPV1</v>
          </cell>
          <cell r="K69"/>
          <cell r="L69">
            <v>30</v>
          </cell>
          <cell r="M69" t="str">
            <v>keep</v>
          </cell>
          <cell r="N69">
            <v>4</v>
          </cell>
        </row>
        <row r="70">
          <cell r="A70" t="str">
            <v>DISPATCH VAN SPV2</v>
          </cell>
          <cell r="B70" t="str">
            <v>DISPATCH VAN</v>
          </cell>
          <cell r="C70" t="str">
            <v>DISPATCH VAN (2)</v>
          </cell>
          <cell r="E70" t="str">
            <v>SPV2</v>
          </cell>
          <cell r="F70" t="str">
            <v>SPV - NSO</v>
          </cell>
          <cell r="G70" t="str">
            <v>Done</v>
          </cell>
          <cell r="H70" t="str">
            <v>Model not in use</v>
          </cell>
          <cell r="I70" t="str">
            <v>Model not in use</v>
          </cell>
          <cell r="J70" t="str">
            <v>SPV2</v>
          </cell>
          <cell r="K70"/>
          <cell r="L70">
            <v>30</v>
          </cell>
          <cell r="M70" t="str">
            <v>DISPATCH VAN (2)</v>
          </cell>
          <cell r="N70">
            <v>16</v>
          </cell>
        </row>
        <row r="71">
          <cell r="A71" t="str">
            <v>DISPATCH VAN. SPV2</v>
          </cell>
          <cell r="B71" t="str">
            <v>DISPATCH VAN.</v>
          </cell>
          <cell r="C71" t="str">
            <v>DISPATCH VAN.</v>
          </cell>
          <cell r="D71" t="str">
            <v>SPV</v>
          </cell>
          <cell r="E71" t="str">
            <v>SPV2</v>
          </cell>
          <cell r="F71" t="str">
            <v>SPV - NSO</v>
          </cell>
          <cell r="G71" t="str">
            <v>Done</v>
          </cell>
          <cell r="H71" t="str">
            <v>SPV2</v>
          </cell>
          <cell r="I71" t="str">
            <v>SPV2</v>
          </cell>
          <cell r="J71" t="str">
            <v>SPV2</v>
          </cell>
          <cell r="K71"/>
          <cell r="L71">
            <v>11</v>
          </cell>
          <cell r="M71" t="str">
            <v>keep</v>
          </cell>
          <cell r="N71">
            <v>4</v>
          </cell>
        </row>
        <row r="72">
          <cell r="A72" t="str">
            <v>DISPATCH VAN. SPV3</v>
          </cell>
          <cell r="B72" t="str">
            <v>DISPATCH VAN.</v>
          </cell>
          <cell r="C72" t="str">
            <v>DISPATCH VAN (3)</v>
          </cell>
          <cell r="E72" t="str">
            <v>SPV3</v>
          </cell>
          <cell r="F72" t="str">
            <v>SPV - E&amp;M</v>
          </cell>
          <cell r="G72" t="str">
            <v>Done</v>
          </cell>
          <cell r="H72" t="str">
            <v>Model not in use</v>
          </cell>
          <cell r="I72" t="str">
            <v>Model not in use</v>
          </cell>
          <cell r="J72" t="str">
            <v>Model not in use</v>
          </cell>
          <cell r="K72" t="str">
            <v>check Type against model</v>
          </cell>
          <cell r="L72">
            <v>1</v>
          </cell>
          <cell r="M72" t="str">
            <v>DISPATCH VAN (3)</v>
          </cell>
          <cell r="N72">
            <v>16</v>
          </cell>
        </row>
        <row r="73">
          <cell r="A73" t="str">
            <v>DUMPER Existing Type</v>
          </cell>
          <cell r="B73" t="str">
            <v>DUMPER</v>
          </cell>
          <cell r="C73" t="str">
            <v>DUMPER</v>
          </cell>
          <cell r="D73" t="str">
            <v>P5</v>
          </cell>
          <cell r="E73" t="str">
            <v>Existing Type</v>
          </cell>
          <cell r="F73" t="e">
            <v>#N/A</v>
          </cell>
          <cell r="G73" t="str">
            <v>Done</v>
          </cell>
          <cell r="L73">
            <v>1</v>
          </cell>
          <cell r="N73">
            <v>0</v>
          </cell>
        </row>
        <row r="74">
          <cell r="A74" t="str">
            <v>DUMPERS 1.0-2.0T MAX Existing Type</v>
          </cell>
          <cell r="B74" t="str">
            <v>DUMPERS 1.0-2.0T MAX</v>
          </cell>
          <cell r="C74" t="str">
            <v>DUMPERS 1.0-2.0T MAX</v>
          </cell>
          <cell r="D74" t="str">
            <v>P5</v>
          </cell>
          <cell r="E74" t="str">
            <v>Existing Type</v>
          </cell>
          <cell r="F74" t="e">
            <v>#N/A</v>
          </cell>
          <cell r="G74" t="str">
            <v>Done</v>
          </cell>
          <cell r="L74">
            <v>1</v>
          </cell>
          <cell r="N74">
            <v>0</v>
          </cell>
        </row>
        <row r="75">
          <cell r="A75" t="str">
            <v>ESCORT 75 1.8D VAN CDV1</v>
          </cell>
          <cell r="B75" t="str">
            <v>ESCORT 75 1.8D VAN</v>
          </cell>
          <cell r="C75" t="str">
            <v>ESCORT 75 1.8D VAN</v>
          </cell>
          <cell r="D75" t="str">
            <v>CDV</v>
          </cell>
          <cell r="E75" t="str">
            <v>CDV1</v>
          </cell>
          <cell r="F75" t="str">
            <v>CDV - BASE VAN</v>
          </cell>
          <cell r="G75" t="str">
            <v>Done</v>
          </cell>
          <cell r="H75" t="str">
            <v>CDV1</v>
          </cell>
          <cell r="I75" t="str">
            <v>CDV1</v>
          </cell>
          <cell r="J75" t="str">
            <v>CDV1</v>
          </cell>
          <cell r="K75"/>
          <cell r="L75">
            <v>12</v>
          </cell>
          <cell r="N75">
            <v>0</v>
          </cell>
        </row>
        <row r="76">
          <cell r="A76" t="str">
            <v>EXC HYD 95 Existing Type</v>
          </cell>
          <cell r="B76" t="str">
            <v>EXC HYD 95</v>
          </cell>
          <cell r="C76" t="str">
            <v>EXC HYD 95</v>
          </cell>
          <cell r="D76" t="str">
            <v>P1</v>
          </cell>
          <cell r="E76" t="str">
            <v>Existing Type</v>
          </cell>
          <cell r="F76" t="e">
            <v>#N/A</v>
          </cell>
          <cell r="G76" t="str">
            <v>Done</v>
          </cell>
          <cell r="L76">
            <v>1</v>
          </cell>
          <cell r="N76">
            <v>0</v>
          </cell>
        </row>
        <row r="77">
          <cell r="A77" t="str">
            <v>EXC MINI FULL CAB 3t Existing Type</v>
          </cell>
          <cell r="B77" t="str">
            <v>EXC MINI FULL CAB 3t</v>
          </cell>
          <cell r="C77" t="str">
            <v>EXC MINI FULL CAB 3t</v>
          </cell>
          <cell r="D77" t="str">
            <v>P11</v>
          </cell>
          <cell r="E77" t="str">
            <v>Existing Type</v>
          </cell>
          <cell r="F77" t="e">
            <v>#N/A</v>
          </cell>
          <cell r="G77" t="str">
            <v>Done</v>
          </cell>
          <cell r="L77">
            <v>1</v>
          </cell>
          <cell r="N77">
            <v>0</v>
          </cell>
        </row>
        <row r="78">
          <cell r="A78" t="str">
            <v>EXC WHEELED 360 13 Existing Type</v>
          </cell>
          <cell r="B78" t="str">
            <v>EXC WHEELED 360 13</v>
          </cell>
          <cell r="C78" t="str">
            <v>EXC WHEELED 360 13</v>
          </cell>
          <cell r="D78" t="str">
            <v>P8</v>
          </cell>
          <cell r="E78" t="str">
            <v>Existing Type</v>
          </cell>
          <cell r="F78" t="e">
            <v>#N/A</v>
          </cell>
          <cell r="G78" t="str">
            <v>Done</v>
          </cell>
          <cell r="L78">
            <v>1</v>
          </cell>
          <cell r="N78">
            <v>0</v>
          </cell>
        </row>
        <row r="79">
          <cell r="A79" t="str">
            <v>FORKLIFT Existing Type</v>
          </cell>
          <cell r="B79" t="str">
            <v>FORKLIFT</v>
          </cell>
          <cell r="C79" t="str">
            <v>FORKLIFT</v>
          </cell>
          <cell r="D79" t="str">
            <v>P3</v>
          </cell>
          <cell r="E79" t="str">
            <v>Existing Type</v>
          </cell>
          <cell r="F79" t="e">
            <v>#N/A</v>
          </cell>
          <cell r="G79" t="str">
            <v>Done</v>
          </cell>
          <cell r="L79">
            <v>1</v>
          </cell>
          <cell r="N79">
            <v>0</v>
          </cell>
        </row>
        <row r="80">
          <cell r="A80" t="str">
            <v>FORKLIFT 2.5t Existing Type</v>
          </cell>
          <cell r="B80" t="str">
            <v>FORKLIFT 2.5t</v>
          </cell>
          <cell r="C80" t="str">
            <v>FORKLIFT 2.5t</v>
          </cell>
          <cell r="D80" t="str">
            <v>P3</v>
          </cell>
          <cell r="E80" t="str">
            <v>Existing Type</v>
          </cell>
          <cell r="F80" t="e">
            <v>#N/A</v>
          </cell>
          <cell r="G80" t="str">
            <v>Done</v>
          </cell>
          <cell r="L80">
            <v>3</v>
          </cell>
          <cell r="N80">
            <v>0</v>
          </cell>
        </row>
        <row r="81">
          <cell r="A81" t="str">
            <v>FORKLIFT H50H Existing Type</v>
          </cell>
          <cell r="B81" t="str">
            <v>FORKLIFT H50H</v>
          </cell>
          <cell r="C81" t="str">
            <v>FORKLIFT H50H</v>
          </cell>
          <cell r="D81" t="str">
            <v>P3</v>
          </cell>
          <cell r="E81" t="str">
            <v>Existing Type</v>
          </cell>
          <cell r="F81" t="e">
            <v>#N/A</v>
          </cell>
          <cell r="G81" t="str">
            <v>Done</v>
          </cell>
          <cell r="L81">
            <v>1</v>
          </cell>
          <cell r="N81">
            <v>0</v>
          </cell>
        </row>
        <row r="82">
          <cell r="A82" t="str">
            <v>FREELANDER 4x46</v>
          </cell>
          <cell r="B82" t="str">
            <v>FREELANDER</v>
          </cell>
          <cell r="C82" t="str">
            <v>FREELANDER</v>
          </cell>
          <cell r="D82" t="str">
            <v>4x4</v>
          </cell>
          <cell r="E82" t="str">
            <v>4x46</v>
          </cell>
          <cell r="F82" t="str">
            <v>4x4 Hardtop (Landrover)</v>
          </cell>
          <cell r="G82" t="str">
            <v>Done</v>
          </cell>
          <cell r="H82" t="str">
            <v>4X46</v>
          </cell>
          <cell r="I82" t="str">
            <v>4X46</v>
          </cell>
          <cell r="J82" t="str">
            <v>4X46</v>
          </cell>
          <cell r="K82"/>
          <cell r="L82">
            <v>2</v>
          </cell>
          <cell r="N82">
            <v>0</v>
          </cell>
        </row>
        <row r="83">
          <cell r="A83" t="str">
            <v>FREELANDER P/UP 4x46</v>
          </cell>
          <cell r="B83" t="str">
            <v>FREELANDER P/UP</v>
          </cell>
          <cell r="C83" t="str">
            <v>FREELANDER P/UP</v>
          </cell>
          <cell r="D83" t="str">
            <v>4x4</v>
          </cell>
          <cell r="E83" t="str">
            <v>4x46</v>
          </cell>
          <cell r="F83" t="str">
            <v>4x4 Hardtop (Landrover)</v>
          </cell>
          <cell r="G83" t="str">
            <v>Done</v>
          </cell>
          <cell r="H83" t="str">
            <v>4X46</v>
          </cell>
          <cell r="I83" t="str">
            <v>4X46</v>
          </cell>
          <cell r="J83" t="str">
            <v>4X46</v>
          </cell>
          <cell r="K83"/>
          <cell r="L83">
            <v>7</v>
          </cell>
          <cell r="N83">
            <v>0</v>
          </cell>
        </row>
        <row r="84">
          <cell r="A84" t="str">
            <v>FREELANDER TD4 4x46</v>
          </cell>
          <cell r="B84" t="str">
            <v>FREELANDER TD4</v>
          </cell>
          <cell r="C84" t="str">
            <v>FREELANDER TD4</v>
          </cell>
          <cell r="D84" t="str">
            <v>4x4</v>
          </cell>
          <cell r="E84" t="str">
            <v>4x46</v>
          </cell>
          <cell r="F84" t="str">
            <v>4x4 Hardtop (Landrover)</v>
          </cell>
          <cell r="G84" t="str">
            <v>Done</v>
          </cell>
          <cell r="H84" t="str">
            <v>4X46</v>
          </cell>
          <cell r="I84" t="str">
            <v>4X46</v>
          </cell>
          <cell r="J84" t="str">
            <v>4X46</v>
          </cell>
          <cell r="K84"/>
          <cell r="L84">
            <v>1</v>
          </cell>
          <cell r="N84">
            <v>0</v>
          </cell>
        </row>
        <row r="85">
          <cell r="A85" t="str">
            <v>GEN 20.0 ROAD TOW Existing Type</v>
          </cell>
          <cell r="B85" t="str">
            <v>GEN 20.0 ROAD TOW</v>
          </cell>
          <cell r="C85" t="str">
            <v>GEN 20.0 ROAD TOW</v>
          </cell>
          <cell r="D85" t="str">
            <v>P6</v>
          </cell>
          <cell r="E85" t="str">
            <v>Existing Type</v>
          </cell>
          <cell r="F85" t="e">
            <v>#N/A</v>
          </cell>
          <cell r="G85" t="str">
            <v>Done</v>
          </cell>
          <cell r="L85">
            <v>2</v>
          </cell>
          <cell r="N85">
            <v>0</v>
          </cell>
        </row>
        <row r="86">
          <cell r="A86" t="str">
            <v>GEN PORTABLE Existing Type</v>
          </cell>
          <cell r="B86" t="str">
            <v>GEN PORTABLE</v>
          </cell>
          <cell r="C86" t="str">
            <v>GEN PORTABLE</v>
          </cell>
          <cell r="D86" t="str">
            <v>P6</v>
          </cell>
          <cell r="E86" t="str">
            <v>Existing Type</v>
          </cell>
          <cell r="F86" t="e">
            <v>#N/A</v>
          </cell>
          <cell r="G86" t="str">
            <v>Done</v>
          </cell>
          <cell r="L86">
            <v>1</v>
          </cell>
          <cell r="N86">
            <v>0</v>
          </cell>
        </row>
        <row r="87">
          <cell r="A87" t="str">
            <v>GENERATOR Existing Type</v>
          </cell>
          <cell r="B87" t="str">
            <v>GENERATOR</v>
          </cell>
          <cell r="C87" t="str">
            <v>GENERATOR</v>
          </cell>
          <cell r="D87" t="str">
            <v>P6</v>
          </cell>
          <cell r="E87" t="str">
            <v>Existing Type</v>
          </cell>
          <cell r="F87" t="e">
            <v>#N/A</v>
          </cell>
          <cell r="G87" t="str">
            <v>Done</v>
          </cell>
          <cell r="L87">
            <v>1</v>
          </cell>
          <cell r="N87">
            <v>0</v>
          </cell>
        </row>
        <row r="88">
          <cell r="A88" t="str">
            <v>GENERATOR 2.7KVA Existing Type</v>
          </cell>
          <cell r="B88" t="str">
            <v>GENERATOR 2.7KVA</v>
          </cell>
          <cell r="C88" t="str">
            <v>GENERATOR 2.7KVA</v>
          </cell>
          <cell r="D88" t="str">
            <v>P8</v>
          </cell>
          <cell r="E88" t="str">
            <v>Existing Type</v>
          </cell>
          <cell r="F88" t="e">
            <v>#N/A</v>
          </cell>
          <cell r="G88" t="str">
            <v>Done</v>
          </cell>
          <cell r="L88">
            <v>1</v>
          </cell>
          <cell r="N88">
            <v>0</v>
          </cell>
        </row>
        <row r="89">
          <cell r="A89" t="str">
            <v>GENERATOR TRAILER Existing Type</v>
          </cell>
          <cell r="B89" t="str">
            <v>GENERATOR TRAILER</v>
          </cell>
          <cell r="C89" t="str">
            <v>GENERATOR TRAILER</v>
          </cell>
          <cell r="D89" t="str">
            <v>P8</v>
          </cell>
          <cell r="E89" t="str">
            <v>Existing Type</v>
          </cell>
          <cell r="F89" t="e">
            <v>#N/A</v>
          </cell>
          <cell r="G89" t="str">
            <v>Done</v>
          </cell>
          <cell r="L89">
            <v>3</v>
          </cell>
          <cell r="N89">
            <v>0</v>
          </cell>
        </row>
        <row r="90">
          <cell r="A90" t="str">
            <v>GRITTER Existing Type</v>
          </cell>
          <cell r="B90" t="str">
            <v>GRITTER</v>
          </cell>
          <cell r="C90" t="str">
            <v>GRITTER</v>
          </cell>
          <cell r="D90" t="str">
            <v>P1</v>
          </cell>
          <cell r="E90" t="str">
            <v>Existing Type</v>
          </cell>
          <cell r="F90" t="e">
            <v>#N/A</v>
          </cell>
          <cell r="G90" t="str">
            <v>Done</v>
          </cell>
          <cell r="L90">
            <v>1</v>
          </cell>
          <cell r="N90">
            <v>0</v>
          </cell>
        </row>
        <row r="91">
          <cell r="A91" t="str">
            <v>HI LUX 2.8D 4x4 4x41</v>
          </cell>
          <cell r="B91" t="str">
            <v>HI LUX 2.8D 4x4</v>
          </cell>
          <cell r="C91" t="str">
            <v>HI LUX 2.8D 4x4</v>
          </cell>
          <cell r="D91" t="str">
            <v>4x4</v>
          </cell>
          <cell r="E91" t="str">
            <v>4x41</v>
          </cell>
          <cell r="F91" t="str">
            <v>4x4 Pickup S/C</v>
          </cell>
          <cell r="G91" t="str">
            <v>Done</v>
          </cell>
          <cell r="H91" t="str">
            <v>4X41</v>
          </cell>
          <cell r="I91" t="str">
            <v>4X41</v>
          </cell>
          <cell r="J91" t="str">
            <v>4X41</v>
          </cell>
          <cell r="K91"/>
          <cell r="L91">
            <v>1</v>
          </cell>
          <cell r="N91">
            <v>0</v>
          </cell>
        </row>
        <row r="92">
          <cell r="A92" t="str">
            <v>HI LUX 4x4 4x41</v>
          </cell>
          <cell r="B92" t="str">
            <v>HI LUX 4x4</v>
          </cell>
          <cell r="C92" t="str">
            <v>HI LUX 4x4</v>
          </cell>
          <cell r="D92" t="str">
            <v>4x4</v>
          </cell>
          <cell r="E92" t="str">
            <v>4x41</v>
          </cell>
          <cell r="F92" t="str">
            <v>4x4 Pickup S/C</v>
          </cell>
          <cell r="G92" t="str">
            <v>Done</v>
          </cell>
          <cell r="H92" t="str">
            <v>4X41</v>
          </cell>
          <cell r="I92" t="str">
            <v>4X41</v>
          </cell>
          <cell r="J92" t="str">
            <v>4X41</v>
          </cell>
          <cell r="K92"/>
          <cell r="L92">
            <v>8</v>
          </cell>
          <cell r="N92">
            <v>0</v>
          </cell>
        </row>
        <row r="93">
          <cell r="A93" t="str">
            <v>HI LUX P/UP 4x4 4x41</v>
          </cell>
          <cell r="B93" t="str">
            <v>HI LUX P/UP 4x4</v>
          </cell>
          <cell r="C93" t="str">
            <v>HI LUX P/UP 4x4</v>
          </cell>
          <cell r="D93" t="str">
            <v>4x4</v>
          </cell>
          <cell r="E93" t="str">
            <v>4x41</v>
          </cell>
          <cell r="F93" t="str">
            <v>4x4 Pickup S/C</v>
          </cell>
          <cell r="G93" t="str">
            <v>Done</v>
          </cell>
          <cell r="H93" t="str">
            <v>4X41</v>
          </cell>
          <cell r="I93" t="str">
            <v>4X41</v>
          </cell>
          <cell r="J93" t="str">
            <v>4X41</v>
          </cell>
          <cell r="K93"/>
          <cell r="L93">
            <v>22</v>
          </cell>
          <cell r="N93">
            <v>0</v>
          </cell>
        </row>
        <row r="94">
          <cell r="A94" t="str">
            <v>JETTING MACHINE Existing Type</v>
          </cell>
          <cell r="B94" t="str">
            <v>JETTING MACHINE</v>
          </cell>
          <cell r="C94" t="str">
            <v>JETTING MACHINE</v>
          </cell>
          <cell r="D94" t="str">
            <v>P7</v>
          </cell>
          <cell r="E94" t="str">
            <v>Existing Type</v>
          </cell>
          <cell r="F94" t="e">
            <v>#N/A</v>
          </cell>
          <cell r="G94" t="str">
            <v>Done</v>
          </cell>
          <cell r="L94">
            <v>2</v>
          </cell>
          <cell r="N94">
            <v>0</v>
          </cell>
        </row>
        <row r="95">
          <cell r="A95" t="str">
            <v>JETTING TRL Existing Type</v>
          </cell>
          <cell r="B95" t="str">
            <v>JETTING TRL</v>
          </cell>
          <cell r="C95" t="str">
            <v>JETTING TRL</v>
          </cell>
          <cell r="D95" t="str">
            <v>P7</v>
          </cell>
          <cell r="E95" t="str">
            <v>Existing Type</v>
          </cell>
          <cell r="F95" t="e">
            <v>#N/A</v>
          </cell>
          <cell r="G95" t="str">
            <v>Done</v>
          </cell>
          <cell r="L95">
            <v>1</v>
          </cell>
          <cell r="N95">
            <v>0</v>
          </cell>
        </row>
        <row r="96">
          <cell r="A96" t="str">
            <v>KANGOO 4x4 CDV6</v>
          </cell>
          <cell r="B96" t="str">
            <v>KANGOO 4x4</v>
          </cell>
          <cell r="C96" t="str">
            <v>KANGOO 4x4</v>
          </cell>
          <cell r="D96" t="str">
            <v>4x4(V)</v>
          </cell>
          <cell r="E96" t="str">
            <v>CDV6</v>
          </cell>
          <cell r="F96" t="str">
            <v>CDV - ALL TERRAIN</v>
          </cell>
          <cell r="G96" t="str">
            <v>Done</v>
          </cell>
          <cell r="H96" t="str">
            <v>CDV6</v>
          </cell>
          <cell r="I96" t="str">
            <v>CDV6</v>
          </cell>
          <cell r="J96" t="str">
            <v>CDV6</v>
          </cell>
          <cell r="K96"/>
          <cell r="L96">
            <v>39</v>
          </cell>
          <cell r="M96" t="str">
            <v>keep</v>
          </cell>
          <cell r="N96">
            <v>4</v>
          </cell>
        </row>
        <row r="97">
          <cell r="A97" t="str">
            <v>KANGOO 4x4 CDV7</v>
          </cell>
          <cell r="B97" t="str">
            <v>KANGOO 4x4</v>
          </cell>
          <cell r="C97" t="str">
            <v>KANGOO 4x4 (TC)</v>
          </cell>
          <cell r="E97" t="str">
            <v>CDV7</v>
          </cell>
          <cell r="F97" t="str">
            <v>CDV-ALL TERRAIN(TC)</v>
          </cell>
          <cell r="G97" t="str">
            <v>Done</v>
          </cell>
          <cell r="H97" t="str">
            <v>Model not in use</v>
          </cell>
          <cell r="I97" t="str">
            <v>Model not in use</v>
          </cell>
          <cell r="J97" t="str">
            <v>Model not in use</v>
          </cell>
          <cell r="K97" t="str">
            <v>check Type against model</v>
          </cell>
          <cell r="L97">
            <v>8</v>
          </cell>
          <cell r="M97" t="str">
            <v>KANGOO 4x4 (TC)</v>
          </cell>
          <cell r="N97">
            <v>15</v>
          </cell>
        </row>
        <row r="98">
          <cell r="A98" t="str">
            <v>LOADER EXC 4X2 S/D Existing Type</v>
          </cell>
          <cell r="B98" t="str">
            <v>LOADER EXC 4X2 S/D</v>
          </cell>
          <cell r="C98" t="str">
            <v>LOADER EXC 4X2 S/D</v>
          </cell>
          <cell r="D98" t="str">
            <v>P3</v>
          </cell>
          <cell r="E98" t="str">
            <v>Existing Type</v>
          </cell>
          <cell r="F98" t="e">
            <v>#N/A</v>
          </cell>
          <cell r="G98" t="str">
            <v>Done</v>
          </cell>
          <cell r="L98">
            <v>3</v>
          </cell>
          <cell r="N98">
            <v>0</v>
          </cell>
        </row>
        <row r="99">
          <cell r="A99" t="str">
            <v>LT35 VAN 3.5T7</v>
          </cell>
          <cell r="B99" t="str">
            <v>LT35 VAN</v>
          </cell>
          <cell r="C99" t="str">
            <v>LT35 VAN</v>
          </cell>
          <cell r="D99" t="str">
            <v>3.5T</v>
          </cell>
          <cell r="E99" t="str">
            <v>3.5T7</v>
          </cell>
          <cell r="F99" t="str">
            <v>3.5T Van - BASE VAN</v>
          </cell>
          <cell r="G99" t="str">
            <v>Done</v>
          </cell>
          <cell r="H99" t="str">
            <v>3.5T7</v>
          </cell>
          <cell r="I99" t="str">
            <v>3.5T7</v>
          </cell>
          <cell r="J99" t="str">
            <v>3.5T7</v>
          </cell>
          <cell r="K99"/>
          <cell r="L99">
            <v>1</v>
          </cell>
          <cell r="N99">
            <v>0</v>
          </cell>
        </row>
        <row r="100">
          <cell r="A100" t="str">
            <v>LT46 VAN (JP) 4.6T1</v>
          </cell>
          <cell r="B100" t="str">
            <v>LT46 VAN (JP)</v>
          </cell>
          <cell r="C100" t="str">
            <v>LT46 VAN (JP)</v>
          </cell>
          <cell r="D100" t="str">
            <v>7.5T(JP)</v>
          </cell>
          <cell r="E100" t="str">
            <v>4.6T1</v>
          </cell>
          <cell r="F100" t="str">
            <v>4.6T Van - JETTER</v>
          </cell>
          <cell r="G100" t="str">
            <v>Done</v>
          </cell>
          <cell r="H100" t="str">
            <v>4.6T1</v>
          </cell>
          <cell r="I100" t="str">
            <v>4.6T1</v>
          </cell>
          <cell r="J100" t="str">
            <v>4.6T1</v>
          </cell>
          <cell r="K100"/>
          <cell r="L100">
            <v>54</v>
          </cell>
          <cell r="N100">
            <v>0</v>
          </cell>
        </row>
        <row r="101">
          <cell r="A101" t="str">
            <v>MAXUS 3.5T VAN 3.5T7</v>
          </cell>
          <cell r="B101" t="str">
            <v>MAXUS 3.5T VAN</v>
          </cell>
          <cell r="C101" t="str">
            <v>MAXUS 3.5T VAN</v>
          </cell>
          <cell r="D101" t="str">
            <v>3.5T</v>
          </cell>
          <cell r="E101" t="str">
            <v>3.5T7</v>
          </cell>
          <cell r="F101" t="str">
            <v>3.5T Van - BASE VAN</v>
          </cell>
          <cell r="G101" t="str">
            <v>Done</v>
          </cell>
          <cell r="H101" t="str">
            <v>3.5T7</v>
          </cell>
          <cell r="I101" t="str">
            <v>3.5T7</v>
          </cell>
          <cell r="J101" t="str">
            <v>3.5T7</v>
          </cell>
          <cell r="K101"/>
          <cell r="L101">
            <v>1</v>
          </cell>
          <cell r="N101">
            <v>0</v>
          </cell>
        </row>
        <row r="102">
          <cell r="A102" t="str">
            <v>MOWER 221 M28 Existing Type</v>
          </cell>
          <cell r="B102" t="str">
            <v>MOWER 221 M28</v>
          </cell>
          <cell r="C102" t="str">
            <v>MOWER 221 M28</v>
          </cell>
          <cell r="D102" t="str">
            <v>P5</v>
          </cell>
          <cell r="E102" t="str">
            <v>Existing Type</v>
          </cell>
          <cell r="F102" t="e">
            <v>#N/A</v>
          </cell>
          <cell r="G102" t="str">
            <v>Done</v>
          </cell>
          <cell r="L102">
            <v>1</v>
          </cell>
          <cell r="N102">
            <v>0</v>
          </cell>
        </row>
        <row r="103">
          <cell r="A103" t="str">
            <v>MOWER RIDE-ON Existing Type</v>
          </cell>
          <cell r="B103" t="str">
            <v>MOWER RIDE-ON</v>
          </cell>
          <cell r="C103" t="str">
            <v>MOWER RIDE-ON</v>
          </cell>
          <cell r="D103" t="str">
            <v>P5</v>
          </cell>
          <cell r="E103" t="str">
            <v>Existing Type</v>
          </cell>
          <cell r="F103" t="e">
            <v>#N/A</v>
          </cell>
          <cell r="G103" t="str">
            <v>Done</v>
          </cell>
          <cell r="L103">
            <v>1</v>
          </cell>
          <cell r="N103">
            <v>0</v>
          </cell>
        </row>
        <row r="104">
          <cell r="A104" t="str">
            <v>MOWER SG17 Existing Type</v>
          </cell>
          <cell r="B104" t="str">
            <v>MOWER SG17</v>
          </cell>
          <cell r="C104" t="str">
            <v>MOWER SG17</v>
          </cell>
          <cell r="D104" t="str">
            <v>P5</v>
          </cell>
          <cell r="E104" t="str">
            <v>Existing Type</v>
          </cell>
          <cell r="F104" t="e">
            <v>#N/A</v>
          </cell>
          <cell r="G104" t="str">
            <v>Done</v>
          </cell>
          <cell r="L104">
            <v>2</v>
          </cell>
          <cell r="N104">
            <v>0</v>
          </cell>
        </row>
        <row r="105">
          <cell r="A105" t="str">
            <v>MULTILIFT S108R3 HGV 6</v>
          </cell>
          <cell r="B105" t="str">
            <v>MULTILIFT S108R3</v>
          </cell>
          <cell r="C105" t="str">
            <v>MULTILIFT S108R3</v>
          </cell>
          <cell r="D105" t="str">
            <v>HGV 5</v>
          </cell>
          <cell r="E105" t="str">
            <v>HGV 6</v>
          </cell>
          <cell r="F105" t="str">
            <v>32T Tkr/Multilift</v>
          </cell>
          <cell r="G105" t="str">
            <v>Done</v>
          </cell>
          <cell r="H105" t="str">
            <v>HGV 6</v>
          </cell>
          <cell r="I105" t="str">
            <v>HGV 6</v>
          </cell>
          <cell r="J105" t="str">
            <v>HGV 6</v>
          </cell>
          <cell r="K105"/>
          <cell r="L105">
            <v>1</v>
          </cell>
          <cell r="N105">
            <v>0</v>
          </cell>
        </row>
        <row r="106">
          <cell r="A106" t="str">
            <v>PLATFORM EP6 22RD2 Existing Type</v>
          </cell>
          <cell r="B106" t="str">
            <v>PLATFORM EP6 22RD2</v>
          </cell>
          <cell r="C106" t="str">
            <v>PLATFORM EP6 22RD2</v>
          </cell>
          <cell r="D106" t="str">
            <v>HGV 7</v>
          </cell>
          <cell r="E106" t="str">
            <v>Existing Type</v>
          </cell>
          <cell r="F106" t="e">
            <v>#N/A</v>
          </cell>
          <cell r="G106" t="str">
            <v>Done</v>
          </cell>
          <cell r="L106">
            <v>1</v>
          </cell>
          <cell r="N106">
            <v>0</v>
          </cell>
        </row>
        <row r="107">
          <cell r="A107" t="str">
            <v>PUMP TOWED 4" Existing Type</v>
          </cell>
          <cell r="B107" t="str">
            <v>PUMP TOWED 4"</v>
          </cell>
          <cell r="C107" t="str">
            <v>PUMP TOWED 4"</v>
          </cell>
          <cell r="D107" t="str">
            <v>P10</v>
          </cell>
          <cell r="E107" t="str">
            <v>Existing Type</v>
          </cell>
          <cell r="F107" t="e">
            <v>#N/A</v>
          </cell>
          <cell r="G107" t="str">
            <v>Done</v>
          </cell>
          <cell r="L107">
            <v>2</v>
          </cell>
          <cell r="N107">
            <v>0</v>
          </cell>
        </row>
        <row r="108">
          <cell r="A108" t="str">
            <v>PUMP TRL Existing Type</v>
          </cell>
          <cell r="B108" t="str">
            <v>PUMP TRL</v>
          </cell>
          <cell r="C108" t="str">
            <v>PUMP TRL</v>
          </cell>
          <cell r="D108" t="str">
            <v>P10</v>
          </cell>
          <cell r="E108" t="str">
            <v>Existing Type</v>
          </cell>
          <cell r="F108" t="e">
            <v>#N/A</v>
          </cell>
          <cell r="G108" t="str">
            <v>Done</v>
          </cell>
          <cell r="L108">
            <v>1</v>
          </cell>
          <cell r="N108">
            <v>0</v>
          </cell>
        </row>
        <row r="109">
          <cell r="A109" t="str">
            <v>QUAD BIKE Existing Type</v>
          </cell>
          <cell r="B109" t="str">
            <v>QUAD BIKE</v>
          </cell>
          <cell r="C109" t="str">
            <v>QUAD BIKE</v>
          </cell>
          <cell r="D109" t="str">
            <v>P5</v>
          </cell>
          <cell r="E109" t="str">
            <v>Existing Type</v>
          </cell>
          <cell r="F109" t="e">
            <v>#N/A</v>
          </cell>
          <cell r="G109" t="str">
            <v>Done</v>
          </cell>
          <cell r="L109">
            <v>11</v>
          </cell>
          <cell r="N109">
            <v>0</v>
          </cell>
        </row>
        <row r="110">
          <cell r="A110" t="str">
            <v>RANGER 2.5TD 4x41</v>
          </cell>
          <cell r="B110" t="str">
            <v>RANGER 2.5TD</v>
          </cell>
          <cell r="C110" t="str">
            <v>RANGER 2.5TD</v>
          </cell>
          <cell r="D110" t="str">
            <v>4x4</v>
          </cell>
          <cell r="E110" t="str">
            <v>4x41</v>
          </cell>
          <cell r="F110" t="str">
            <v>4x4 Pickup S/C</v>
          </cell>
          <cell r="G110" t="str">
            <v>Done</v>
          </cell>
          <cell r="H110" t="str">
            <v>4X41</v>
          </cell>
          <cell r="I110" t="str">
            <v>4X41</v>
          </cell>
          <cell r="J110" t="str">
            <v>4X41</v>
          </cell>
          <cell r="K110"/>
          <cell r="L110">
            <v>9</v>
          </cell>
          <cell r="M110" t="str">
            <v>keep</v>
          </cell>
          <cell r="N110">
            <v>4</v>
          </cell>
        </row>
        <row r="111">
          <cell r="A111" t="str">
            <v>RANGER 2.5TD 4x42</v>
          </cell>
          <cell r="B111" t="str">
            <v>RANGER 2.5TD</v>
          </cell>
          <cell r="C111" t="str">
            <v>RANGER 2.5TD (2)</v>
          </cell>
          <cell r="E111" t="str">
            <v>4x42</v>
          </cell>
          <cell r="F111" t="str">
            <v>4x4 Pickup C/C</v>
          </cell>
          <cell r="G111" t="str">
            <v>Done</v>
          </cell>
          <cell r="H111" t="str">
            <v>Model not in use</v>
          </cell>
          <cell r="I111" t="str">
            <v>Model not in use</v>
          </cell>
          <cell r="J111" t="str">
            <v>Model not in use</v>
          </cell>
          <cell r="K111" t="str">
            <v>check Type against model</v>
          </cell>
          <cell r="L111">
            <v>4</v>
          </cell>
          <cell r="M111" t="str">
            <v>RANGER 2.5TD (2)</v>
          </cell>
          <cell r="N111">
            <v>16</v>
          </cell>
        </row>
        <row r="112">
          <cell r="A112" t="str">
            <v>RANGER 2.5TD P/UP 4x41</v>
          </cell>
          <cell r="B112" t="str">
            <v>RANGER 2.5TD P/UP</v>
          </cell>
          <cell r="C112" t="str">
            <v>RANGER 2.5TD P/UP</v>
          </cell>
          <cell r="D112" t="str">
            <v>4x4</v>
          </cell>
          <cell r="E112" t="str">
            <v>4x41</v>
          </cell>
          <cell r="F112" t="str">
            <v>4x4 Pickup S/C</v>
          </cell>
          <cell r="G112" t="str">
            <v>Done</v>
          </cell>
          <cell r="H112" t="str">
            <v>4X41</v>
          </cell>
          <cell r="I112" t="str">
            <v>4X41</v>
          </cell>
          <cell r="J112" t="str">
            <v>4X41</v>
          </cell>
          <cell r="K112"/>
          <cell r="L112">
            <v>4</v>
          </cell>
          <cell r="N112">
            <v>0</v>
          </cell>
        </row>
        <row r="113">
          <cell r="A113" t="str">
            <v>RANGER 4x4 TD P/UP 4x41</v>
          </cell>
          <cell r="B113" t="str">
            <v>RANGER 4x4 TD P/UP</v>
          </cell>
          <cell r="C113" t="str">
            <v>RANGER 4x4 TD P/UP</v>
          </cell>
          <cell r="D113" t="str">
            <v>4x4</v>
          </cell>
          <cell r="E113" t="str">
            <v>4x41</v>
          </cell>
          <cell r="F113" t="str">
            <v>4x4 Pickup S/C</v>
          </cell>
          <cell r="G113" t="str">
            <v>Done</v>
          </cell>
          <cell r="H113" t="str">
            <v>4X41</v>
          </cell>
          <cell r="I113" t="str">
            <v>4X41</v>
          </cell>
          <cell r="J113" t="str">
            <v>4X41</v>
          </cell>
          <cell r="K113"/>
          <cell r="L113">
            <v>1</v>
          </cell>
          <cell r="N113">
            <v>0</v>
          </cell>
        </row>
        <row r="114">
          <cell r="A114" t="str">
            <v>RANGER DOUBLE CAB 4x42</v>
          </cell>
          <cell r="B114" t="str">
            <v>RANGER DOUBLE CAB</v>
          </cell>
          <cell r="C114" t="str">
            <v>RANGER DOUBLE CAB</v>
          </cell>
          <cell r="D114" t="str">
            <v>4x4</v>
          </cell>
          <cell r="E114" t="str">
            <v>4x42</v>
          </cell>
          <cell r="F114" t="str">
            <v>4x4 Pickup C/C</v>
          </cell>
          <cell r="G114" t="str">
            <v>Done</v>
          </cell>
          <cell r="H114" t="str">
            <v>4X42</v>
          </cell>
          <cell r="I114" t="str">
            <v>4X42</v>
          </cell>
          <cell r="J114" t="str">
            <v>4X42</v>
          </cell>
          <cell r="K114"/>
          <cell r="L114">
            <v>5</v>
          </cell>
          <cell r="M114" t="str">
            <v>keep</v>
          </cell>
          <cell r="N114">
            <v>4</v>
          </cell>
        </row>
        <row r="115">
          <cell r="A115" t="str">
            <v>RANGER DOUBLE CAB 4x44</v>
          </cell>
          <cell r="B115" t="str">
            <v>RANGER DOUBLE CAB</v>
          </cell>
          <cell r="C115" t="str">
            <v>RANGER DOUBLE CAB(4)</v>
          </cell>
          <cell r="E115" t="str">
            <v>4x44</v>
          </cell>
          <cell r="F115" t="str">
            <v>4x4 Pickup C/C - NSO</v>
          </cell>
          <cell r="G115" t="str">
            <v>Done</v>
          </cell>
          <cell r="H115" t="str">
            <v>Model not in use</v>
          </cell>
          <cell r="I115" t="str">
            <v>Model not in use</v>
          </cell>
          <cell r="J115" t="str">
            <v>4X44</v>
          </cell>
          <cell r="K115"/>
          <cell r="L115">
            <v>11</v>
          </cell>
          <cell r="M115" t="str">
            <v>RANGER DOUBLE CAB(4)</v>
          </cell>
          <cell r="N115">
            <v>20</v>
          </cell>
        </row>
        <row r="116">
          <cell r="A116" t="str">
            <v>RANGER P/UP 4x4 4x41</v>
          </cell>
          <cell r="B116" t="str">
            <v>RANGER P/UP 4x4</v>
          </cell>
          <cell r="C116" t="str">
            <v>RANGER P/UP 4x4</v>
          </cell>
          <cell r="D116" t="str">
            <v>4x4</v>
          </cell>
          <cell r="E116" t="str">
            <v>4x41</v>
          </cell>
          <cell r="F116" t="str">
            <v>4x4 Pickup S/C</v>
          </cell>
          <cell r="G116" t="str">
            <v>Done</v>
          </cell>
          <cell r="H116" t="str">
            <v>4X41</v>
          </cell>
          <cell r="I116" t="str">
            <v>4X41</v>
          </cell>
          <cell r="J116" t="str">
            <v>4X41</v>
          </cell>
          <cell r="K116"/>
          <cell r="L116">
            <v>29</v>
          </cell>
          <cell r="N116">
            <v>0</v>
          </cell>
        </row>
        <row r="117">
          <cell r="A117" t="str">
            <v>RANGER P/UP C/C 4x4 4x42</v>
          </cell>
          <cell r="B117" t="str">
            <v>RANGER P/UP C/C 4x4</v>
          </cell>
          <cell r="C117" t="str">
            <v>RANGER P/UP C/C 4x4</v>
          </cell>
          <cell r="D117" t="str">
            <v>4x4</v>
          </cell>
          <cell r="E117" t="str">
            <v>4x42</v>
          </cell>
          <cell r="F117" t="str">
            <v>4x4 Pickup C/C</v>
          </cell>
          <cell r="G117" t="str">
            <v>Done</v>
          </cell>
          <cell r="H117" t="str">
            <v>4X42</v>
          </cell>
          <cell r="I117" t="str">
            <v>4X42</v>
          </cell>
          <cell r="J117" t="str">
            <v>4X42</v>
          </cell>
          <cell r="K117"/>
          <cell r="L117">
            <v>3</v>
          </cell>
          <cell r="N117">
            <v>0</v>
          </cell>
        </row>
        <row r="118">
          <cell r="A118" t="str">
            <v>RELAY 1000D SWB VAN 3.5T7</v>
          </cell>
          <cell r="B118" t="str">
            <v>RELAY 1000D SWB VAN</v>
          </cell>
          <cell r="C118" t="str">
            <v>RELAY 1000D SWB VAN</v>
          </cell>
          <cell r="D118" t="str">
            <v>3.5T</v>
          </cell>
          <cell r="E118" t="str">
            <v>3.5T7</v>
          </cell>
          <cell r="F118" t="str">
            <v>3.5T Van - BASE VAN</v>
          </cell>
          <cell r="G118" t="str">
            <v>Done</v>
          </cell>
          <cell r="H118" t="str">
            <v>Model not in use</v>
          </cell>
          <cell r="I118" t="str">
            <v>Model not in use</v>
          </cell>
          <cell r="J118" t="str">
            <v>Model not in use</v>
          </cell>
          <cell r="K118" t="str">
            <v>check Type against model</v>
          </cell>
          <cell r="L118">
            <v>1</v>
          </cell>
          <cell r="N118">
            <v>0</v>
          </cell>
        </row>
        <row r="119">
          <cell r="A119" t="str">
            <v>RELAY C/C D/SIDE 3.5T8</v>
          </cell>
          <cell r="B119" t="str">
            <v>RELAY C/C D/SIDE</v>
          </cell>
          <cell r="C119" t="str">
            <v>RELAY C/C D/SIDE</v>
          </cell>
          <cell r="D119" t="str">
            <v>3.5T</v>
          </cell>
          <cell r="E119" t="str">
            <v>3.5T8</v>
          </cell>
          <cell r="F119" t="str">
            <v>3.5T Tipper - C/C</v>
          </cell>
          <cell r="G119" t="str">
            <v>Done</v>
          </cell>
          <cell r="H119" t="str">
            <v>3.5T8</v>
          </cell>
          <cell r="I119" t="str">
            <v>3.5T8</v>
          </cell>
          <cell r="J119" t="str">
            <v>3.5T8</v>
          </cell>
          <cell r="K119"/>
          <cell r="L119">
            <v>1</v>
          </cell>
          <cell r="M119" t="str">
            <v>keep</v>
          </cell>
          <cell r="N119">
            <v>4</v>
          </cell>
        </row>
        <row r="120">
          <cell r="A120" t="str">
            <v>RELAY C/C D/SIDE 3.5T8SL</v>
          </cell>
          <cell r="B120" t="str">
            <v>RELAY C/C D/SIDE</v>
          </cell>
          <cell r="C120" t="str">
            <v>RELAY C/C D/SID(8SL)</v>
          </cell>
          <cell r="E120" t="str">
            <v>3.5T8SL</v>
          </cell>
          <cell r="F120" t="str">
            <v>3.5T Tipper - C/C SL</v>
          </cell>
          <cell r="G120" t="str">
            <v>Done</v>
          </cell>
          <cell r="H120" t="str">
            <v>Model not in use</v>
          </cell>
          <cell r="I120" t="str">
            <v>Model not in use</v>
          </cell>
          <cell r="J120" t="str">
            <v>Model not in use</v>
          </cell>
          <cell r="K120" t="str">
            <v>check Type against model</v>
          </cell>
          <cell r="L120">
            <v>1</v>
          </cell>
          <cell r="M120" t="str">
            <v>RELAY C/C D/SID(8SL)</v>
          </cell>
          <cell r="N120">
            <v>20</v>
          </cell>
        </row>
        <row r="121">
          <cell r="A121" t="str">
            <v>RELAY C/C TIPP 3.5T8</v>
          </cell>
          <cell r="B121" t="str">
            <v>RELAY C/C TIPP</v>
          </cell>
          <cell r="C121" t="str">
            <v>RELAY C/C TIPP</v>
          </cell>
          <cell r="D121" t="str">
            <v>3.5T</v>
          </cell>
          <cell r="E121" t="str">
            <v>3.5T8</v>
          </cell>
          <cell r="F121" t="str">
            <v>3.5T Tipper - C/C</v>
          </cell>
          <cell r="G121" t="str">
            <v>Done</v>
          </cell>
          <cell r="H121" t="str">
            <v>3.5T8</v>
          </cell>
          <cell r="I121" t="str">
            <v>3.5T8</v>
          </cell>
          <cell r="J121" t="str">
            <v>3.5T8</v>
          </cell>
          <cell r="K121"/>
          <cell r="L121">
            <v>1</v>
          </cell>
          <cell r="M121" t="str">
            <v>keep</v>
          </cell>
          <cell r="N121">
            <v>4</v>
          </cell>
        </row>
        <row r="122">
          <cell r="A122" t="str">
            <v>RELAY C/C TIPP 3.5T8SL</v>
          </cell>
          <cell r="B122" t="str">
            <v>RELAY C/C TIPP</v>
          </cell>
          <cell r="C122" t="str">
            <v>RELAY C/C TIPP (8SL)</v>
          </cell>
          <cell r="E122" t="str">
            <v>3.5T8SL</v>
          </cell>
          <cell r="F122" t="str">
            <v>3.5T Tipper - C/C SL</v>
          </cell>
          <cell r="G122" t="str">
            <v>Done</v>
          </cell>
          <cell r="H122" t="str">
            <v>Model not in use</v>
          </cell>
          <cell r="I122" t="str">
            <v>Model not in use</v>
          </cell>
          <cell r="J122" t="str">
            <v>Model not in use</v>
          </cell>
          <cell r="K122" t="str">
            <v>check Type against model</v>
          </cell>
          <cell r="L122">
            <v>1</v>
          </cell>
          <cell r="M122" t="str">
            <v>RELAY C/C TIPP (8SL)</v>
          </cell>
          <cell r="N122">
            <v>20</v>
          </cell>
        </row>
        <row r="123">
          <cell r="A123" t="str">
            <v>RELAY C/C TIPP 3.5t 3.5T8</v>
          </cell>
          <cell r="B123" t="str">
            <v>RELAY C/C TIPP 3.5t</v>
          </cell>
          <cell r="C123" t="str">
            <v>RELAY C/C TIPP 3.5t</v>
          </cell>
          <cell r="D123" t="str">
            <v>3.5T</v>
          </cell>
          <cell r="E123" t="str">
            <v>3.5T8</v>
          </cell>
          <cell r="F123" t="str">
            <v>3.5T Tipper - C/C</v>
          </cell>
          <cell r="G123" t="str">
            <v>Done</v>
          </cell>
          <cell r="H123" t="str">
            <v>3.5T8</v>
          </cell>
          <cell r="I123" t="str">
            <v>3.5T8</v>
          </cell>
          <cell r="J123" t="str">
            <v>3.5T8</v>
          </cell>
          <cell r="K123"/>
          <cell r="L123">
            <v>1</v>
          </cell>
          <cell r="N123">
            <v>0</v>
          </cell>
        </row>
        <row r="124">
          <cell r="A124" t="str">
            <v>SHOGUN SPT 2.5TD CAR(M)</v>
          </cell>
          <cell r="B124" t="str">
            <v>SHOGUN SPT 2.5TD</v>
          </cell>
          <cell r="C124" t="str">
            <v>SHOGUN SPT 2.5TD</v>
          </cell>
          <cell r="D124" t="str">
            <v>4x4</v>
          </cell>
          <cell r="E124" t="str">
            <v>CAR(M)</v>
          </cell>
          <cell r="F124" t="str">
            <v>Managers Car</v>
          </cell>
          <cell r="G124" t="str">
            <v>Done</v>
          </cell>
          <cell r="H124" t="str">
            <v>CAR(M)</v>
          </cell>
          <cell r="I124" t="str">
            <v>CAR(M)</v>
          </cell>
          <cell r="J124" t="str">
            <v>CAR(M)</v>
          </cell>
          <cell r="K124"/>
          <cell r="L124">
            <v>1</v>
          </cell>
          <cell r="N124">
            <v>0</v>
          </cell>
        </row>
        <row r="125">
          <cell r="A125" t="str">
            <v>SLUDGE HOLDING TANK Existing Type</v>
          </cell>
          <cell r="B125" t="str">
            <v>SLUDGE HOLDING TANK</v>
          </cell>
          <cell r="C125" t="str">
            <v>SLUDGE HOLDING TANK</v>
          </cell>
          <cell r="D125" t="str">
            <v>P1</v>
          </cell>
          <cell r="E125" t="str">
            <v>Existing Type</v>
          </cell>
          <cell r="F125" t="e">
            <v>#N/A</v>
          </cell>
          <cell r="G125" t="str">
            <v>Done</v>
          </cell>
          <cell r="L125">
            <v>1</v>
          </cell>
          <cell r="N125">
            <v>0</v>
          </cell>
        </row>
        <row r="126">
          <cell r="A126" t="str">
            <v>SPRINTER VAN 3.5t 3.5T3</v>
          </cell>
          <cell r="B126" t="str">
            <v>SPRINTER VAN 3.5t</v>
          </cell>
          <cell r="C126" t="str">
            <v>SPRINTER VAN 3.5t(3)</v>
          </cell>
          <cell r="D126" t="str">
            <v>3.5T</v>
          </cell>
          <cell r="E126" t="str">
            <v>3.5T3</v>
          </cell>
          <cell r="F126" t="str">
            <v>3.5T Van - E&amp;M</v>
          </cell>
          <cell r="G126" t="str">
            <v>Redone</v>
          </cell>
          <cell r="H126" t="str">
            <v>Model not in use</v>
          </cell>
          <cell r="I126" t="str">
            <v>Model not in use</v>
          </cell>
          <cell r="J126" t="str">
            <v>Model not in use</v>
          </cell>
          <cell r="K126" t="str">
            <v>check Type against model</v>
          </cell>
          <cell r="L126">
            <v>1</v>
          </cell>
          <cell r="M126" t="str">
            <v>SPRINTER VAN 3.5t(3)</v>
          </cell>
          <cell r="N126">
            <v>20</v>
          </cell>
        </row>
        <row r="127">
          <cell r="A127" t="str">
            <v>SPRINTER VAN 3.5t 3.5T7</v>
          </cell>
          <cell r="B127" t="str">
            <v>SPRINTER VAN 3.5t</v>
          </cell>
          <cell r="C127" t="str">
            <v>SPRINTER VAN 3.5t</v>
          </cell>
          <cell r="E127" t="str">
            <v>3.5T7</v>
          </cell>
          <cell r="F127" t="str">
            <v>3.5T Van - BASE VAN</v>
          </cell>
          <cell r="G127" t="str">
            <v>Done</v>
          </cell>
          <cell r="H127" t="str">
            <v>3.5T7</v>
          </cell>
          <cell r="I127" t="str">
            <v>3.5T7</v>
          </cell>
          <cell r="J127" t="str">
            <v>3.5T7</v>
          </cell>
          <cell r="K127"/>
          <cell r="L127">
            <v>1</v>
          </cell>
          <cell r="M127" t="str">
            <v>keep</v>
          </cell>
          <cell r="N127">
            <v>4</v>
          </cell>
        </row>
        <row r="128">
          <cell r="A128" t="str">
            <v>SPRINTER VAN 4.6t 4.6T1</v>
          </cell>
          <cell r="B128" t="str">
            <v>SPRINTER VAN 4.6t</v>
          </cell>
          <cell r="C128" t="str">
            <v>SPRINTER VAN 4.6t</v>
          </cell>
          <cell r="D128" t="str">
            <v>7.5T</v>
          </cell>
          <cell r="E128" t="str">
            <v>4.6T1</v>
          </cell>
          <cell r="F128" t="str">
            <v>4.6T Van - JETTER</v>
          </cell>
          <cell r="G128" t="str">
            <v>Done</v>
          </cell>
          <cell r="H128" t="str">
            <v>4.6T1</v>
          </cell>
          <cell r="I128" t="str">
            <v>4.6T1</v>
          </cell>
          <cell r="J128" t="str">
            <v>4.6T1</v>
          </cell>
          <cell r="K128"/>
          <cell r="L128">
            <v>2</v>
          </cell>
          <cell r="N128">
            <v>0</v>
          </cell>
        </row>
        <row r="129">
          <cell r="A129" t="str">
            <v>TIPP 18t. HGV 1</v>
          </cell>
          <cell r="B129" t="str">
            <v>TIPP 18t.</v>
          </cell>
          <cell r="C129" t="str">
            <v>TIPP 18t.</v>
          </cell>
          <cell r="D129" t="str">
            <v>HGV 6</v>
          </cell>
          <cell r="E129" t="str">
            <v>HGV 1</v>
          </cell>
          <cell r="F129" t="str">
            <v>18T Tipper/Grab</v>
          </cell>
          <cell r="H129" t="str">
            <v>HGV 6</v>
          </cell>
          <cell r="I129" t="str">
            <v>HGV 6</v>
          </cell>
          <cell r="J129" t="str">
            <v>HGV 1</v>
          </cell>
          <cell r="K129"/>
          <cell r="L129">
            <v>5</v>
          </cell>
          <cell r="N129">
            <v>0</v>
          </cell>
        </row>
        <row r="130">
          <cell r="A130" t="str">
            <v>TIPP 3 WAY 18t HGV 1</v>
          </cell>
          <cell r="B130" t="str">
            <v>TIPP 3 WAY 18t</v>
          </cell>
          <cell r="C130" t="str">
            <v>TIPP 3 WAY 18t</v>
          </cell>
          <cell r="D130" t="str">
            <v>HGV 6</v>
          </cell>
          <cell r="E130" t="str">
            <v>HGV 1</v>
          </cell>
          <cell r="F130" t="str">
            <v>18T Tipper/Grab</v>
          </cell>
          <cell r="G130" t="str">
            <v>Done</v>
          </cell>
          <cell r="H130" t="str">
            <v>HGV 1</v>
          </cell>
          <cell r="I130" t="str">
            <v>HGV 1</v>
          </cell>
          <cell r="J130" t="str">
            <v>HGV 1</v>
          </cell>
          <cell r="K130"/>
          <cell r="L130">
            <v>4</v>
          </cell>
          <cell r="N130">
            <v>0</v>
          </cell>
        </row>
        <row r="131">
          <cell r="A131" t="str">
            <v>TIPP 3 WAY FL6.14 HGV 1</v>
          </cell>
          <cell r="B131" t="str">
            <v>TIPP 3 WAY FL6.14</v>
          </cell>
          <cell r="C131" t="str">
            <v>TIPP 3 WAY FL6.14</v>
          </cell>
          <cell r="D131" t="str">
            <v>HGV 6</v>
          </cell>
          <cell r="E131" t="str">
            <v>HGV 1</v>
          </cell>
          <cell r="F131" t="str">
            <v>18T Tipper/Grab</v>
          </cell>
          <cell r="G131" t="str">
            <v>Done</v>
          </cell>
          <cell r="H131" t="str">
            <v>HGV 1</v>
          </cell>
          <cell r="I131" t="str">
            <v>HGV 1</v>
          </cell>
          <cell r="J131" t="str">
            <v>HGV 1</v>
          </cell>
          <cell r="K131"/>
          <cell r="L131">
            <v>1</v>
          </cell>
          <cell r="N131">
            <v>0</v>
          </cell>
        </row>
        <row r="132">
          <cell r="A132" t="str">
            <v>TIPP 3 WAY FL6.18 HGV 1</v>
          </cell>
          <cell r="B132" t="str">
            <v>TIPP 3 WAY FL6.18</v>
          </cell>
          <cell r="C132" t="str">
            <v>TIPP 3 WAY FL6.18</v>
          </cell>
          <cell r="D132" t="str">
            <v>HGV 6</v>
          </cell>
          <cell r="E132" t="str">
            <v>HGV 1</v>
          </cell>
          <cell r="F132" t="str">
            <v>18T Tipper/Grab</v>
          </cell>
          <cell r="H132" t="str">
            <v>HGV 6</v>
          </cell>
          <cell r="I132" t="str">
            <v>HGV 1</v>
          </cell>
          <cell r="J132" t="str">
            <v>HGV 1</v>
          </cell>
          <cell r="K132"/>
          <cell r="L132">
            <v>5</v>
          </cell>
          <cell r="N132">
            <v>0</v>
          </cell>
        </row>
        <row r="133">
          <cell r="A133" t="str">
            <v>TIPP ATEGO 7.5t 7.5T2</v>
          </cell>
          <cell r="B133" t="str">
            <v>TIPP ATEGO 7.5t</v>
          </cell>
          <cell r="C133" t="str">
            <v>TIPP ATEGO 7.5t (2)</v>
          </cell>
          <cell r="D133" t="str">
            <v>7.5T</v>
          </cell>
          <cell r="E133" t="str">
            <v>7.5T2</v>
          </cell>
          <cell r="F133" t="str">
            <v>7.5T Tipper/Grab</v>
          </cell>
          <cell r="G133" t="str">
            <v>Done</v>
          </cell>
          <cell r="H133" t="str">
            <v>Model not in use</v>
          </cell>
          <cell r="I133" t="str">
            <v>Model not in use</v>
          </cell>
          <cell r="J133" t="str">
            <v>Model not in use</v>
          </cell>
          <cell r="K133" t="str">
            <v>check Type against model</v>
          </cell>
          <cell r="L133">
            <v>8</v>
          </cell>
          <cell r="M133" t="str">
            <v>TIPP ATEGO 7.5t (2)</v>
          </cell>
          <cell r="N133">
            <v>19</v>
          </cell>
        </row>
        <row r="134">
          <cell r="A134" t="str">
            <v>TIPP ATEGO 7.5t 7.5T4</v>
          </cell>
          <cell r="B134" t="str">
            <v>TIPP ATEGO 7.5t</v>
          </cell>
          <cell r="C134" t="str">
            <v>TIPP ATEGO 7.5t (4)</v>
          </cell>
          <cell r="E134" t="str">
            <v>7.5T4</v>
          </cell>
          <cell r="F134" t="str">
            <v>7-10T Tpp/Pod/Grb/AD</v>
          </cell>
          <cell r="G134" t="str">
            <v>Done</v>
          </cell>
          <cell r="H134" t="str">
            <v>Model not in use</v>
          </cell>
          <cell r="I134" t="str">
            <v>Model not in use</v>
          </cell>
          <cell r="J134" t="str">
            <v>Model not in use</v>
          </cell>
          <cell r="K134" t="str">
            <v>check Type against model</v>
          </cell>
          <cell r="L134">
            <v>2</v>
          </cell>
          <cell r="M134" t="str">
            <v>TIPP ATEGO 7.5t (4)</v>
          </cell>
          <cell r="N134">
            <v>19</v>
          </cell>
        </row>
        <row r="135">
          <cell r="A135" t="str">
            <v>TIPP C/C 3 WAY 7.5t 7.5T2</v>
          </cell>
          <cell r="B135" t="str">
            <v>TIPP C/C 3 WAY 7.5t</v>
          </cell>
          <cell r="C135" t="str">
            <v>TIPP C/C 3 WAY 7.5t</v>
          </cell>
          <cell r="D135" t="str">
            <v>7.5T</v>
          </cell>
          <cell r="E135" t="str">
            <v>7.5T2</v>
          </cell>
          <cell r="F135" t="str">
            <v>7.5T Tipper/Grab</v>
          </cell>
          <cell r="G135" t="str">
            <v>Done</v>
          </cell>
          <cell r="H135" t="str">
            <v>7.5T2</v>
          </cell>
          <cell r="I135" t="str">
            <v>7.5T2</v>
          </cell>
          <cell r="J135" t="str">
            <v>7.5T2</v>
          </cell>
          <cell r="K135"/>
          <cell r="L135">
            <v>1</v>
          </cell>
          <cell r="N135">
            <v>0</v>
          </cell>
        </row>
        <row r="136">
          <cell r="A136" t="str">
            <v>TIPP C/C DAILY. 7.5T1</v>
          </cell>
          <cell r="B136" t="str">
            <v>TIPP C/C DAILY.</v>
          </cell>
          <cell r="C136" t="str">
            <v>TIPP C/C DAILY.</v>
          </cell>
          <cell r="D136" t="str">
            <v>7.5T</v>
          </cell>
          <cell r="E136" t="str">
            <v>7.5T1</v>
          </cell>
          <cell r="F136" t="str">
            <v>7.5T Tipper</v>
          </cell>
          <cell r="H136" t="str">
            <v>7.5T</v>
          </cell>
          <cell r="I136" t="str">
            <v>7.5T</v>
          </cell>
          <cell r="J136" t="str">
            <v>7.5T1</v>
          </cell>
          <cell r="K136"/>
          <cell r="L136">
            <v>2</v>
          </cell>
          <cell r="N136">
            <v>0</v>
          </cell>
        </row>
        <row r="137">
          <cell r="A137" t="str">
            <v>TIPP CARGO 75E15K 7.5T4</v>
          </cell>
          <cell r="B137" t="str">
            <v>TIPP CARGO 75E15K</v>
          </cell>
          <cell r="C137" t="str">
            <v>TIPP CARGO 75E15K (4)</v>
          </cell>
          <cell r="D137" t="str">
            <v>7.5T</v>
          </cell>
          <cell r="E137" t="str">
            <v>7.5T4</v>
          </cell>
          <cell r="F137" t="str">
            <v>7-10T Tpp/Pod/Grb/AD</v>
          </cell>
          <cell r="G137" t="str">
            <v>Done</v>
          </cell>
          <cell r="H137" t="str">
            <v>Model not in use</v>
          </cell>
          <cell r="I137" t="str">
            <v>Model not in use</v>
          </cell>
          <cell r="J137" t="str">
            <v>Model not in use</v>
          </cell>
          <cell r="K137" t="str">
            <v>check Type against model</v>
          </cell>
          <cell r="L137">
            <v>3</v>
          </cell>
          <cell r="M137" t="str">
            <v>TIPP CARGO 75E15K(4)</v>
          </cell>
          <cell r="N137">
            <v>20</v>
          </cell>
        </row>
        <row r="138">
          <cell r="A138" t="str">
            <v>TIPP CARGO 75E15K 7.5T5</v>
          </cell>
          <cell r="B138" t="str">
            <v>TIPP CARGO 75E15K</v>
          </cell>
          <cell r="C138" t="str">
            <v>TIPP CARGO 75E15K(5)</v>
          </cell>
          <cell r="E138" t="str">
            <v>7.5T5</v>
          </cell>
          <cell r="F138" t="str">
            <v>7.5T Tipp/Pod/SL/AD</v>
          </cell>
          <cell r="G138" t="str">
            <v>Done</v>
          </cell>
          <cell r="H138" t="str">
            <v>Model not in use</v>
          </cell>
          <cell r="I138" t="str">
            <v>Model not in use</v>
          </cell>
          <cell r="J138" t="str">
            <v>Model not in use</v>
          </cell>
          <cell r="K138" t="str">
            <v>check Type against model</v>
          </cell>
          <cell r="L138">
            <v>1</v>
          </cell>
          <cell r="M138" t="str">
            <v>TIPP CARGO 75E15K(5)</v>
          </cell>
          <cell r="N138">
            <v>20</v>
          </cell>
        </row>
        <row r="139">
          <cell r="A139" t="str">
            <v>TIPP D/SIDE FL6.18 HGV 7</v>
          </cell>
          <cell r="B139" t="str">
            <v>TIPP D/SIDE FL6.18</v>
          </cell>
          <cell r="C139" t="str">
            <v>TIPP D/SIDE FL6.18</v>
          </cell>
          <cell r="D139" t="str">
            <v>HGV 6</v>
          </cell>
          <cell r="E139" t="str">
            <v>HGV 7</v>
          </cell>
          <cell r="F139" t="str">
            <v>18T Platform Crane</v>
          </cell>
          <cell r="G139" t="str">
            <v>Done</v>
          </cell>
          <cell r="H139" t="str">
            <v>HGV 7</v>
          </cell>
          <cell r="I139" t="str">
            <v>HGV 7</v>
          </cell>
          <cell r="J139" t="str">
            <v>HGV 7</v>
          </cell>
          <cell r="K139"/>
          <cell r="L139">
            <v>1</v>
          </cell>
          <cell r="N139">
            <v>0</v>
          </cell>
        </row>
        <row r="140">
          <cell r="A140" t="str">
            <v>TIPP D/SIDE LORRY HGV 1</v>
          </cell>
          <cell r="B140" t="str">
            <v>TIPP D/SIDE LORRY</v>
          </cell>
          <cell r="C140" t="str">
            <v>TIPP D/SIDE LORRY</v>
          </cell>
          <cell r="D140" t="str">
            <v>7.5T</v>
          </cell>
          <cell r="E140" t="str">
            <v>HGV 1</v>
          </cell>
          <cell r="F140" t="str">
            <v>18T Tipper/Grab</v>
          </cell>
          <cell r="G140" t="str">
            <v>Done</v>
          </cell>
          <cell r="H140" t="str">
            <v>HGV 1</v>
          </cell>
          <cell r="I140" t="str">
            <v>HGV 1</v>
          </cell>
          <cell r="J140" t="str">
            <v>HGV 1</v>
          </cell>
          <cell r="K140"/>
          <cell r="L140">
            <v>1</v>
          </cell>
          <cell r="N140">
            <v>0</v>
          </cell>
        </row>
        <row r="141">
          <cell r="A141" t="str">
            <v>TIPP DEMOUNT 18t HGV 1</v>
          </cell>
          <cell r="B141" t="str">
            <v>TIPP DEMOUNT 18t</v>
          </cell>
          <cell r="C141" t="str">
            <v>TIPP DEMOUNT 18t</v>
          </cell>
          <cell r="D141" t="str">
            <v>HGV 6</v>
          </cell>
          <cell r="E141" t="str">
            <v>HGV 1</v>
          </cell>
          <cell r="F141" t="str">
            <v>18T Tipper/Grab</v>
          </cell>
          <cell r="G141" t="str">
            <v>Done</v>
          </cell>
          <cell r="H141" t="str">
            <v>HGV 1</v>
          </cell>
          <cell r="I141" t="str">
            <v>HGV 1</v>
          </cell>
          <cell r="J141" t="str">
            <v>HGV 1</v>
          </cell>
          <cell r="K141"/>
          <cell r="L141">
            <v>1</v>
          </cell>
          <cell r="N141">
            <v>0</v>
          </cell>
        </row>
        <row r="142">
          <cell r="A142" t="str">
            <v>TIPP FA45-130 7.5t 7.5T2</v>
          </cell>
          <cell r="B142" t="str">
            <v>TIPP FA45-130 7.5t</v>
          </cell>
          <cell r="C142" t="str">
            <v>TIPP FA45-130 7.5t</v>
          </cell>
          <cell r="D142" t="str">
            <v>7.5T</v>
          </cell>
          <cell r="E142" t="str">
            <v>7.5T2</v>
          </cell>
          <cell r="F142" t="str">
            <v>7.5T Tipper/Grab</v>
          </cell>
          <cell r="G142" t="str">
            <v>Done</v>
          </cell>
          <cell r="H142" t="str">
            <v>7.5T2</v>
          </cell>
          <cell r="I142" t="str">
            <v>7.5T2</v>
          </cell>
          <cell r="J142" t="str">
            <v>7.5T2</v>
          </cell>
          <cell r="K142"/>
          <cell r="L142">
            <v>1</v>
          </cell>
          <cell r="N142">
            <v>0</v>
          </cell>
        </row>
        <row r="143">
          <cell r="A143" t="str">
            <v>TIPP FL6.18 HGV 1</v>
          </cell>
          <cell r="B143" t="str">
            <v>TIPP FL6.18</v>
          </cell>
          <cell r="C143" t="str">
            <v>TIPP FL6.18</v>
          </cell>
          <cell r="D143" t="str">
            <v>HGV 6</v>
          </cell>
          <cell r="E143" t="str">
            <v>HGV 1</v>
          </cell>
          <cell r="F143" t="str">
            <v>18T Tipper/Grab</v>
          </cell>
          <cell r="G143" t="str">
            <v>Done</v>
          </cell>
          <cell r="H143" t="str">
            <v>HGV 1</v>
          </cell>
          <cell r="I143" t="str">
            <v>HGV 1</v>
          </cell>
          <cell r="J143" t="str">
            <v>HGV 1</v>
          </cell>
          <cell r="K143"/>
          <cell r="L143">
            <v>3</v>
          </cell>
          <cell r="N143">
            <v>0</v>
          </cell>
        </row>
        <row r="144">
          <cell r="A144" t="str">
            <v>TIPP FL6.18 18t HGV 1</v>
          </cell>
          <cell r="B144" t="str">
            <v>TIPP FL6.18 18t</v>
          </cell>
          <cell r="C144" t="str">
            <v>TIPP FL6.18 18t</v>
          </cell>
          <cell r="D144" t="str">
            <v>HGV 6</v>
          </cell>
          <cell r="E144" t="str">
            <v>HGV 1</v>
          </cell>
          <cell r="F144" t="str">
            <v>18T Tipper/Grab</v>
          </cell>
          <cell r="G144" t="str">
            <v>Done</v>
          </cell>
          <cell r="H144" t="str">
            <v>HGV 1</v>
          </cell>
          <cell r="I144" t="str">
            <v>HGV 1</v>
          </cell>
          <cell r="J144" t="str">
            <v>HGV 1</v>
          </cell>
          <cell r="K144"/>
          <cell r="L144">
            <v>6</v>
          </cell>
          <cell r="N144">
            <v>0</v>
          </cell>
        </row>
        <row r="145">
          <cell r="A145" t="str">
            <v>TIPP POD FA45 130 7.5T3</v>
          </cell>
          <cell r="B145" t="str">
            <v>TIPP POD FA45 130</v>
          </cell>
          <cell r="C145" t="str">
            <v>TIPP POD FA45 130</v>
          </cell>
          <cell r="D145" t="str">
            <v>7.5T</v>
          </cell>
          <cell r="E145" t="str">
            <v>7.5T3</v>
          </cell>
          <cell r="F145" t="str">
            <v>7.5T Tipper/Pod/Grab</v>
          </cell>
          <cell r="G145" t="str">
            <v>Done</v>
          </cell>
          <cell r="H145" t="str">
            <v>7.5T3</v>
          </cell>
          <cell r="I145" t="str">
            <v>7.5T3</v>
          </cell>
          <cell r="J145" t="str">
            <v>7.5T3</v>
          </cell>
          <cell r="K145"/>
          <cell r="L145">
            <v>2</v>
          </cell>
          <cell r="N145">
            <v>0</v>
          </cell>
        </row>
        <row r="146">
          <cell r="A146" t="str">
            <v>TIPP POD FA45 150 7.5T4</v>
          </cell>
          <cell r="B146" t="str">
            <v>TIPP POD FA45 150</v>
          </cell>
          <cell r="C146" t="str">
            <v>TIPP POD FA45 150</v>
          </cell>
          <cell r="D146" t="str">
            <v>7.5T</v>
          </cell>
          <cell r="E146" t="str">
            <v>7.5T4</v>
          </cell>
          <cell r="F146" t="str">
            <v>7-10T Tpp/Pod/Grb/AD</v>
          </cell>
          <cell r="G146" t="str">
            <v>Done</v>
          </cell>
          <cell r="H146" t="str">
            <v>7.5T4</v>
          </cell>
          <cell r="I146" t="str">
            <v>7.5T4</v>
          </cell>
          <cell r="J146" t="str">
            <v>7.5T4</v>
          </cell>
          <cell r="K146"/>
          <cell r="L146">
            <v>7</v>
          </cell>
          <cell r="N146">
            <v>0</v>
          </cell>
        </row>
        <row r="147">
          <cell r="A147" t="str">
            <v>TIPP TGL 7.150 7.5T2</v>
          </cell>
          <cell r="B147" t="str">
            <v>TIPP TGL 7.150</v>
          </cell>
          <cell r="C147" t="str">
            <v>TIPP TGL 7.150</v>
          </cell>
          <cell r="D147" t="str">
            <v>7.5T</v>
          </cell>
          <cell r="E147" t="str">
            <v>7.5T2</v>
          </cell>
          <cell r="F147" t="str">
            <v>7.5T Tipper/Grab</v>
          </cell>
          <cell r="G147" t="str">
            <v>Done</v>
          </cell>
          <cell r="H147" t="str">
            <v>7.5T2</v>
          </cell>
          <cell r="I147" t="str">
            <v>7.5T2</v>
          </cell>
          <cell r="J147" t="str">
            <v>7.5T2</v>
          </cell>
          <cell r="K147"/>
          <cell r="L147">
            <v>4</v>
          </cell>
          <cell r="N147">
            <v>0</v>
          </cell>
        </row>
        <row r="148">
          <cell r="A148" t="str">
            <v>TIPP TRANSIT 350 LWB 3.5T3SL</v>
          </cell>
          <cell r="B148" t="str">
            <v>TIPP TRANSIT 350 LWB</v>
          </cell>
          <cell r="C148" t="str">
            <v>TIPP TRANSIT 350 LWB</v>
          </cell>
          <cell r="D148" t="str">
            <v>3.5T</v>
          </cell>
          <cell r="E148" t="str">
            <v>3.5T3SL</v>
          </cell>
          <cell r="F148" t="str">
            <v>3.5T Van - E&amp;M SL</v>
          </cell>
          <cell r="H148" t="str">
            <v>3.5T8SL</v>
          </cell>
          <cell r="I148" t="str">
            <v>3.5T3SL</v>
          </cell>
          <cell r="J148" t="str">
            <v>3.5T3SL</v>
          </cell>
          <cell r="K148"/>
          <cell r="L148">
            <v>3</v>
          </cell>
          <cell r="N148">
            <v>0</v>
          </cell>
        </row>
        <row r="149">
          <cell r="A149" t="str">
            <v>TIPP TRANSIT 350LWB 3.5T1</v>
          </cell>
          <cell r="B149" t="str">
            <v>TIPP TRANSIT 350LWB</v>
          </cell>
          <cell r="C149" t="str">
            <v>TIPP TRANSIT 350LWB</v>
          </cell>
          <cell r="D149" t="str">
            <v>3.5T</v>
          </cell>
          <cell r="E149" t="str">
            <v>3.5T1</v>
          </cell>
          <cell r="F149" t="str">
            <v>3.5T VAN - NM</v>
          </cell>
          <cell r="G149" t="str">
            <v>Done</v>
          </cell>
          <cell r="H149" t="str">
            <v>3.5T1</v>
          </cell>
          <cell r="I149" t="str">
            <v>3.5T1</v>
          </cell>
          <cell r="J149" t="str">
            <v>3.5T1</v>
          </cell>
          <cell r="K149"/>
          <cell r="L149">
            <v>1</v>
          </cell>
          <cell r="N149">
            <v>0</v>
          </cell>
        </row>
        <row r="150">
          <cell r="A150" t="str">
            <v>TKR 2500G FRESHWATER HGV 12</v>
          </cell>
          <cell r="B150" t="str">
            <v>TKR 2500G FRESHWATER</v>
          </cell>
          <cell r="C150" t="str">
            <v>TKR 2500G FRESHWATER</v>
          </cell>
          <cell r="D150" t="str">
            <v>HGV 5</v>
          </cell>
          <cell r="E150" t="str">
            <v>HGV 12</v>
          </cell>
          <cell r="F150" t="str">
            <v>EP Tanker Trailers</v>
          </cell>
          <cell r="G150" t="str">
            <v>Done</v>
          </cell>
          <cell r="H150" t="str">
            <v>HGV 12</v>
          </cell>
          <cell r="I150" t="str">
            <v>HGV 12</v>
          </cell>
          <cell r="J150" t="str">
            <v>HGV 12</v>
          </cell>
          <cell r="K150"/>
          <cell r="L150">
            <v>2</v>
          </cell>
          <cell r="N150">
            <v>0</v>
          </cell>
        </row>
        <row r="151">
          <cell r="A151" t="str">
            <v>TKR 8X4 KERAX 340 HGV 6</v>
          </cell>
          <cell r="B151" t="str">
            <v>TKR 8X4 KERAX 340</v>
          </cell>
          <cell r="C151" t="str">
            <v>TKR 8X4 KERAX 340</v>
          </cell>
          <cell r="D151" t="str">
            <v>HGV 5</v>
          </cell>
          <cell r="E151" t="str">
            <v>HGV 6</v>
          </cell>
          <cell r="F151" t="str">
            <v>32T Tkr/Multilift</v>
          </cell>
          <cell r="G151" t="str">
            <v>Done</v>
          </cell>
          <cell r="H151" t="str">
            <v>HGV 6</v>
          </cell>
          <cell r="I151" t="str">
            <v>HGV 6</v>
          </cell>
          <cell r="J151" t="str">
            <v>HGV 6</v>
          </cell>
          <cell r="K151"/>
          <cell r="L151">
            <v>1</v>
          </cell>
          <cell r="N151">
            <v>0</v>
          </cell>
        </row>
        <row r="152">
          <cell r="A152" t="str">
            <v>TKR CARGO 180 2000G HGV 8</v>
          </cell>
          <cell r="B152" t="str">
            <v>TKR CARGO 180 2000G</v>
          </cell>
          <cell r="C152" t="str">
            <v>TKR CARGO 180 2000G</v>
          </cell>
          <cell r="D152" t="str">
            <v>HGV 4</v>
          </cell>
          <cell r="E152" t="str">
            <v>HGV 8</v>
          </cell>
          <cell r="F152" t="str">
            <v>18T JETVAC</v>
          </cell>
          <cell r="G152" t="str">
            <v>Done</v>
          </cell>
          <cell r="H152" t="str">
            <v>HGV 8</v>
          </cell>
          <cell r="I152" t="str">
            <v>HGV 8</v>
          </cell>
          <cell r="J152" t="str">
            <v>HGV 8</v>
          </cell>
          <cell r="K152"/>
          <cell r="L152">
            <v>1</v>
          </cell>
          <cell r="N152">
            <v>0</v>
          </cell>
        </row>
        <row r="153">
          <cell r="A153" t="str">
            <v>TKR FL6.18 2000G HGV 4</v>
          </cell>
          <cell r="B153" t="str">
            <v>TKR FL6.18 2000G</v>
          </cell>
          <cell r="C153" t="str">
            <v>TKR FL6.18 2000G</v>
          </cell>
          <cell r="D153" t="str">
            <v>HGV 4</v>
          </cell>
          <cell r="E153" t="str">
            <v>HGV 4</v>
          </cell>
          <cell r="F153" t="str">
            <v>18T Tankers</v>
          </cell>
          <cell r="G153" t="str">
            <v>Done</v>
          </cell>
          <cell r="H153" t="str">
            <v>HGV 4</v>
          </cell>
          <cell r="I153" t="str">
            <v>HGV 4</v>
          </cell>
          <cell r="J153" t="str">
            <v>HGV 4</v>
          </cell>
          <cell r="K153"/>
          <cell r="L153">
            <v>1</v>
          </cell>
          <cell r="N153">
            <v>0</v>
          </cell>
        </row>
        <row r="154">
          <cell r="A154" t="str">
            <v>TKR JETVAC 17t C/C HGV 8</v>
          </cell>
          <cell r="B154" t="str">
            <v>TKR JETVAC 17t C/C</v>
          </cell>
          <cell r="C154" t="str">
            <v>TKR JETVAC 17t C/C</v>
          </cell>
          <cell r="D154" t="str">
            <v>HGV 4</v>
          </cell>
          <cell r="E154" t="str">
            <v>HGV 8</v>
          </cell>
          <cell r="F154" t="str">
            <v>18T JETVAC</v>
          </cell>
          <cell r="G154" t="str">
            <v>Done</v>
          </cell>
          <cell r="H154" t="str">
            <v>HGV 8</v>
          </cell>
          <cell r="I154" t="str">
            <v>HGV 8</v>
          </cell>
          <cell r="J154" t="str">
            <v>HGV 8</v>
          </cell>
          <cell r="K154"/>
          <cell r="L154">
            <v>3</v>
          </cell>
          <cell r="N154">
            <v>0</v>
          </cell>
        </row>
        <row r="155">
          <cell r="A155" t="str">
            <v>TKR JETVAC 18T HGV 8</v>
          </cell>
          <cell r="B155" t="str">
            <v>TKR JETVAC 18T</v>
          </cell>
          <cell r="C155" t="str">
            <v>TKR JETVAC 18T</v>
          </cell>
          <cell r="D155" t="str">
            <v>HGV 4</v>
          </cell>
          <cell r="E155" t="str">
            <v>HGV 8</v>
          </cell>
          <cell r="F155" t="str">
            <v>18T JETVAC</v>
          </cell>
          <cell r="G155" t="str">
            <v>Done</v>
          </cell>
          <cell r="H155" t="str">
            <v>HGV 8</v>
          </cell>
          <cell r="I155" t="str">
            <v>HGV 8</v>
          </cell>
          <cell r="J155" t="str">
            <v>HGV 8</v>
          </cell>
          <cell r="K155"/>
          <cell r="L155">
            <v>1</v>
          </cell>
          <cell r="N155">
            <v>0</v>
          </cell>
        </row>
        <row r="156">
          <cell r="A156" t="str">
            <v>TKR JETVAC 2000G HGV 8</v>
          </cell>
          <cell r="B156" t="str">
            <v>TKR JETVAC 2000G</v>
          </cell>
          <cell r="C156" t="str">
            <v>TKR JETVAC 2000G</v>
          </cell>
          <cell r="D156" t="str">
            <v>HGV 4</v>
          </cell>
          <cell r="E156" t="str">
            <v>HGV 8</v>
          </cell>
          <cell r="F156" t="str">
            <v>18T JETVAC</v>
          </cell>
          <cell r="G156" t="str">
            <v>Done</v>
          </cell>
          <cell r="H156" t="str">
            <v>HGV 8</v>
          </cell>
          <cell r="I156" t="str">
            <v>HGV 8</v>
          </cell>
          <cell r="J156" t="str">
            <v>HGV 8</v>
          </cell>
          <cell r="K156"/>
          <cell r="L156">
            <v>2</v>
          </cell>
          <cell r="N156">
            <v>0</v>
          </cell>
        </row>
        <row r="157">
          <cell r="A157" t="str">
            <v>TKR SLUDGE 4000G HGV 6</v>
          </cell>
          <cell r="B157" t="str">
            <v>TKR SLUDGE 4000G</v>
          </cell>
          <cell r="C157" t="str">
            <v>TKR SLUDGE 4000G</v>
          </cell>
          <cell r="D157" t="str">
            <v>HGV 5</v>
          </cell>
          <cell r="E157" t="str">
            <v>HGV 6</v>
          </cell>
          <cell r="F157" t="str">
            <v>32T Tkr/Multilift</v>
          </cell>
          <cell r="G157" t="str">
            <v>Done</v>
          </cell>
          <cell r="H157" t="str">
            <v>HGV 6</v>
          </cell>
          <cell r="I157" t="str">
            <v>HGV 6</v>
          </cell>
          <cell r="J157" t="str">
            <v>HGV 6</v>
          </cell>
          <cell r="K157"/>
          <cell r="L157">
            <v>2</v>
          </cell>
          <cell r="N157">
            <v>0</v>
          </cell>
        </row>
        <row r="158">
          <cell r="A158" t="str">
            <v>TKR TRL 250G Existing Type</v>
          </cell>
          <cell r="B158" t="str">
            <v>TKR TRL 250G</v>
          </cell>
          <cell r="C158" t="str">
            <v>TKR TRL 250G</v>
          </cell>
          <cell r="D158" t="str">
            <v>P8</v>
          </cell>
          <cell r="E158" t="str">
            <v>Existing Type</v>
          </cell>
          <cell r="F158" t="e">
            <v>#N/A</v>
          </cell>
          <cell r="G158" t="str">
            <v>Done</v>
          </cell>
          <cell r="L158">
            <v>1</v>
          </cell>
          <cell r="N158">
            <v>0</v>
          </cell>
        </row>
        <row r="159">
          <cell r="A159" t="str">
            <v>TKR TRL 33000 ALUM HGV 13</v>
          </cell>
          <cell r="B159" t="str">
            <v>TKR TRL 33000 ALUM</v>
          </cell>
          <cell r="C159" t="str">
            <v>TKR TRL 33000 ALUM</v>
          </cell>
          <cell r="D159" t="str">
            <v>HGV 5</v>
          </cell>
          <cell r="E159" t="str">
            <v>HGV 13</v>
          </cell>
          <cell r="F159" t="str">
            <v>Lrge Sludge trailers</v>
          </cell>
          <cell r="G159" t="str">
            <v>Done</v>
          </cell>
          <cell r="H159" t="str">
            <v>HGV 13</v>
          </cell>
          <cell r="I159" t="str">
            <v>HGV 13</v>
          </cell>
          <cell r="J159" t="str">
            <v>HGV 13</v>
          </cell>
          <cell r="K159"/>
          <cell r="L159">
            <v>1</v>
          </cell>
          <cell r="N159">
            <v>0</v>
          </cell>
        </row>
        <row r="160">
          <cell r="A160" t="str">
            <v>TKR TRL 35T O LIC HGV 13</v>
          </cell>
          <cell r="B160" t="str">
            <v>TKR TRL 35T O LIC</v>
          </cell>
          <cell r="C160" t="str">
            <v>TKR TRL 35T O LIC</v>
          </cell>
          <cell r="D160" t="str">
            <v>HGV 5</v>
          </cell>
          <cell r="E160" t="str">
            <v>HGV 13</v>
          </cell>
          <cell r="F160" t="str">
            <v>Lrge Sludge trailers</v>
          </cell>
          <cell r="G160" t="str">
            <v>Done</v>
          </cell>
          <cell r="H160" t="str">
            <v>HGV 13</v>
          </cell>
          <cell r="I160" t="str">
            <v>HGV 13</v>
          </cell>
          <cell r="J160" t="str">
            <v>HGV 13</v>
          </cell>
          <cell r="K160"/>
          <cell r="L160">
            <v>5</v>
          </cell>
          <cell r="N160">
            <v>0</v>
          </cell>
        </row>
        <row r="161">
          <cell r="A161" t="str">
            <v>TKR TRL 5000G O LIC HGV 13</v>
          </cell>
          <cell r="B161" t="str">
            <v>TKR TRL 5000G O LIC</v>
          </cell>
          <cell r="C161" t="str">
            <v>TKR TRL 5000G O LIC</v>
          </cell>
          <cell r="D161" t="str">
            <v>HGV 5</v>
          </cell>
          <cell r="E161" t="str">
            <v>HGV 13</v>
          </cell>
          <cell r="F161" t="str">
            <v>Lrge Sludge trailers</v>
          </cell>
          <cell r="G161" t="str">
            <v>Done</v>
          </cell>
          <cell r="H161" t="str">
            <v>HGV 13</v>
          </cell>
          <cell r="I161" t="str">
            <v>HGV 13</v>
          </cell>
          <cell r="J161" t="str">
            <v>HGV 13</v>
          </cell>
          <cell r="K161"/>
          <cell r="L161">
            <v>2</v>
          </cell>
          <cell r="N161">
            <v>0</v>
          </cell>
        </row>
        <row r="162">
          <cell r="A162" t="str">
            <v>TKR TRL O LIC .... HGV 13</v>
          </cell>
          <cell r="B162" t="str">
            <v>TKR TRL O LIC ....</v>
          </cell>
          <cell r="C162" t="str">
            <v>TKR TRL O LIC ....</v>
          </cell>
          <cell r="D162" t="str">
            <v>HGV 5</v>
          </cell>
          <cell r="E162" t="str">
            <v>HGV 13</v>
          </cell>
          <cell r="F162" t="str">
            <v>Lrge Sludge trailers</v>
          </cell>
          <cell r="H162" t="str">
            <v>HGV 12</v>
          </cell>
          <cell r="I162" t="str">
            <v>HGV 13</v>
          </cell>
          <cell r="J162" t="str">
            <v>HGV 13</v>
          </cell>
          <cell r="K162"/>
          <cell r="L162">
            <v>5</v>
          </cell>
          <cell r="N162">
            <v>0</v>
          </cell>
        </row>
        <row r="163">
          <cell r="A163" t="str">
            <v>TKR TRL O LIC.. HGV 13</v>
          </cell>
          <cell r="B163" t="str">
            <v>TKR TRL O LIC..</v>
          </cell>
          <cell r="C163" t="str">
            <v>TKR TRL O LIC..</v>
          </cell>
          <cell r="D163" t="str">
            <v>HGV 5</v>
          </cell>
          <cell r="E163" t="str">
            <v>HGV 13</v>
          </cell>
          <cell r="F163" t="str">
            <v>Lrge Sludge trailers</v>
          </cell>
          <cell r="H163" t="str">
            <v>HGV 5</v>
          </cell>
          <cell r="I163" t="str">
            <v>HGV 13</v>
          </cell>
          <cell r="J163" t="str">
            <v>HGV 13</v>
          </cell>
          <cell r="K163"/>
          <cell r="L163">
            <v>2</v>
          </cell>
          <cell r="N163">
            <v>0</v>
          </cell>
        </row>
        <row r="164">
          <cell r="A164" t="str">
            <v>TKR TRL O LIC... HGV 12</v>
          </cell>
          <cell r="B164" t="str">
            <v>TKR TRL O LIC...</v>
          </cell>
          <cell r="C164" t="str">
            <v>TKR TRL O LIC...</v>
          </cell>
          <cell r="D164" t="str">
            <v>HGV 5</v>
          </cell>
          <cell r="E164" t="str">
            <v>HGV 12</v>
          </cell>
          <cell r="F164" t="str">
            <v>EP Tanker Trailers</v>
          </cell>
          <cell r="H164" t="str">
            <v>HGV 5</v>
          </cell>
          <cell r="I164" t="str">
            <v>HGV 12</v>
          </cell>
          <cell r="J164" t="str">
            <v>HGV 12</v>
          </cell>
          <cell r="K164"/>
          <cell r="L164">
            <v>1</v>
          </cell>
          <cell r="N164">
            <v>0</v>
          </cell>
        </row>
        <row r="165">
          <cell r="A165" t="str">
            <v>TKR VAC 3ATC O LIC HGV 13</v>
          </cell>
          <cell r="B165" t="str">
            <v>TKR VAC 3ATC O LIC</v>
          </cell>
          <cell r="C165" t="str">
            <v>TKR VAC 3ATC O LIC</v>
          </cell>
          <cell r="D165" t="str">
            <v>HGV 5</v>
          </cell>
          <cell r="E165" t="str">
            <v>HGV 13</v>
          </cell>
          <cell r="F165" t="str">
            <v>Lrge Sludge trailers</v>
          </cell>
          <cell r="G165" t="str">
            <v>Done</v>
          </cell>
          <cell r="H165" t="str">
            <v>HGV 13</v>
          </cell>
          <cell r="I165" t="str">
            <v>HGV 13</v>
          </cell>
          <cell r="J165" t="str">
            <v>HGV 13</v>
          </cell>
          <cell r="K165"/>
          <cell r="L165">
            <v>1</v>
          </cell>
          <cell r="N165">
            <v>0</v>
          </cell>
        </row>
        <row r="166">
          <cell r="A166" t="str">
            <v>TRACTOR AGRI Existing Type</v>
          </cell>
          <cell r="B166" t="str">
            <v>TRACTOR AGRI</v>
          </cell>
          <cell r="C166" t="str">
            <v>TRACTOR AGRI</v>
          </cell>
          <cell r="D166" t="str">
            <v>P2</v>
          </cell>
          <cell r="E166" t="str">
            <v>Existing Type</v>
          </cell>
          <cell r="F166" t="e">
            <v>#N/A</v>
          </cell>
          <cell r="G166" t="str">
            <v>Done</v>
          </cell>
          <cell r="L166">
            <v>1</v>
          </cell>
          <cell r="N166">
            <v>0</v>
          </cell>
        </row>
        <row r="167">
          <cell r="A167" t="str">
            <v>TRACTOR B1550 Existing Type</v>
          </cell>
          <cell r="B167" t="str">
            <v>TRACTOR B1550</v>
          </cell>
          <cell r="C167" t="str">
            <v>TRACTOR B1550</v>
          </cell>
          <cell r="D167" t="str">
            <v>P2</v>
          </cell>
          <cell r="E167" t="str">
            <v>Existing Type</v>
          </cell>
          <cell r="F167" t="e">
            <v>#N/A</v>
          </cell>
          <cell r="G167" t="str">
            <v>Done</v>
          </cell>
          <cell r="L167">
            <v>1</v>
          </cell>
          <cell r="N167">
            <v>0</v>
          </cell>
        </row>
        <row r="168">
          <cell r="A168" t="str">
            <v>TRACTOR UNIT HGV 2</v>
          </cell>
          <cell r="B168" t="str">
            <v>TRACTOR UNIT</v>
          </cell>
          <cell r="C168" t="str">
            <v>TRACTOR UNIT</v>
          </cell>
          <cell r="D168" t="str">
            <v>HGV 2</v>
          </cell>
          <cell r="E168" t="str">
            <v>HGV 2</v>
          </cell>
          <cell r="F168" t="str">
            <v>Artic Units</v>
          </cell>
          <cell r="G168" t="str">
            <v>Done</v>
          </cell>
          <cell r="H168" t="str">
            <v>HGV 2</v>
          </cell>
          <cell r="I168" t="str">
            <v>HGV 2</v>
          </cell>
          <cell r="J168" t="str">
            <v>HGV 2</v>
          </cell>
          <cell r="K168"/>
          <cell r="L168">
            <v>1</v>
          </cell>
          <cell r="N168">
            <v>0</v>
          </cell>
        </row>
        <row r="169">
          <cell r="A169" t="str">
            <v>TRAN 350 TIPP S/C SL 3.5T4SL</v>
          </cell>
          <cell r="B169" t="str">
            <v>TRAN 350 TIPP S/C SL</v>
          </cell>
          <cell r="C169" t="str">
            <v>TRAN 350 TIPP S/C SL</v>
          </cell>
          <cell r="E169" t="str">
            <v>3.5T4SL</v>
          </cell>
          <cell r="F169" t="str">
            <v>3.5T Tipper - S/C SL</v>
          </cell>
          <cell r="H169" t="str">
            <v>Model not in use</v>
          </cell>
          <cell r="I169" t="str">
            <v>Model not in use</v>
          </cell>
          <cell r="J169" t="str">
            <v>Model not in use</v>
          </cell>
          <cell r="K169" t="str">
            <v>check Type against model</v>
          </cell>
          <cell r="M169" t="str">
            <v>New Build</v>
          </cell>
        </row>
        <row r="170">
          <cell r="A170" t="str">
            <v>TRANSIT 120 VAN 3.5T3SL</v>
          </cell>
          <cell r="B170" t="str">
            <v>TRANSIT 120 VAN</v>
          </cell>
          <cell r="C170" t="str">
            <v>TRANSIT 120 VAN</v>
          </cell>
          <cell r="D170" t="str">
            <v>3.5T</v>
          </cell>
          <cell r="E170" t="str">
            <v>3.5T3SL</v>
          </cell>
          <cell r="F170" t="str">
            <v>3.5T Van - E&amp;M SL</v>
          </cell>
          <cell r="G170" t="str">
            <v>Redone</v>
          </cell>
          <cell r="H170" t="str">
            <v>3.5T3SL</v>
          </cell>
          <cell r="I170" t="str">
            <v>3.5T3SL</v>
          </cell>
          <cell r="J170" t="str">
            <v>3.5T3SL</v>
          </cell>
          <cell r="K170"/>
          <cell r="L170">
            <v>2</v>
          </cell>
          <cell r="N170">
            <v>0</v>
          </cell>
        </row>
        <row r="171">
          <cell r="A171" t="str">
            <v>TRANSIT 150 VAN 3.5T3SL</v>
          </cell>
          <cell r="B171" t="str">
            <v>TRANSIT 150 VAN</v>
          </cell>
          <cell r="C171" t="str">
            <v>TRANSIT 150 VAN(3SL)</v>
          </cell>
          <cell r="D171" t="str">
            <v>3.5T</v>
          </cell>
          <cell r="E171" t="str">
            <v>3.5T3SL</v>
          </cell>
          <cell r="F171" t="str">
            <v>3.5T Van - E&amp;M SL</v>
          </cell>
          <cell r="G171" t="str">
            <v>Redone</v>
          </cell>
          <cell r="H171" t="str">
            <v>Model not in use</v>
          </cell>
          <cell r="I171" t="str">
            <v>Model not in use</v>
          </cell>
          <cell r="J171" t="str">
            <v>Model not in use</v>
          </cell>
          <cell r="K171" t="str">
            <v>check Type against model</v>
          </cell>
          <cell r="L171">
            <v>1</v>
          </cell>
          <cell r="M171" t="str">
            <v>TRANSIT 150 VAN(3SL)</v>
          </cell>
          <cell r="N171">
            <v>20</v>
          </cell>
        </row>
        <row r="172">
          <cell r="A172" t="str">
            <v>TRANSIT 150 VAN 3.5T7</v>
          </cell>
          <cell r="B172" t="str">
            <v>TRANSIT 150 VAN</v>
          </cell>
          <cell r="C172" t="str">
            <v>TRANSIT 150 VAN</v>
          </cell>
          <cell r="E172" t="str">
            <v>3.5T7</v>
          </cell>
          <cell r="F172" t="str">
            <v>3.5T Van - BASE VAN</v>
          </cell>
          <cell r="G172" t="str">
            <v>Done</v>
          </cell>
          <cell r="H172" t="str">
            <v>3.5T7</v>
          </cell>
          <cell r="I172" t="str">
            <v>3.5T7</v>
          </cell>
          <cell r="J172" t="str">
            <v>3.5T7</v>
          </cell>
          <cell r="K172"/>
          <cell r="L172">
            <v>3</v>
          </cell>
          <cell r="M172" t="str">
            <v>keep</v>
          </cell>
          <cell r="N172">
            <v>4</v>
          </cell>
        </row>
        <row r="173">
          <cell r="A173" t="str">
            <v>TRANSIT 190 BOX VAN 3.5T7</v>
          </cell>
          <cell r="B173" t="str">
            <v>TRANSIT 190 BOX VAN</v>
          </cell>
          <cell r="C173" t="str">
            <v>TRANSIT 190 BOX VAN</v>
          </cell>
          <cell r="D173" t="str">
            <v>3.5T</v>
          </cell>
          <cell r="E173" t="str">
            <v>3.5T7</v>
          </cell>
          <cell r="F173" t="str">
            <v>3.5T Van - BASE VAN</v>
          </cell>
          <cell r="G173" t="str">
            <v>Done</v>
          </cell>
          <cell r="H173" t="str">
            <v>Model not in use</v>
          </cell>
          <cell r="I173" t="str">
            <v>Model not in use</v>
          </cell>
          <cell r="J173" t="str">
            <v>Model not in use</v>
          </cell>
          <cell r="K173" t="str">
            <v>check Type against model</v>
          </cell>
          <cell r="L173">
            <v>1</v>
          </cell>
          <cell r="N173">
            <v>0</v>
          </cell>
        </row>
        <row r="174">
          <cell r="A174" t="str">
            <v>TRANSIT 190 C/C 3.5T8</v>
          </cell>
          <cell r="B174" t="str">
            <v>TRANSIT 190 C/C</v>
          </cell>
          <cell r="C174" t="str">
            <v>TRANSIT 190 C/C</v>
          </cell>
          <cell r="D174" t="str">
            <v>3.5T</v>
          </cell>
          <cell r="E174" t="str">
            <v>3.5T8</v>
          </cell>
          <cell r="F174" t="str">
            <v>3.5T Tipper - C/C</v>
          </cell>
          <cell r="G174" t="str">
            <v>Done</v>
          </cell>
          <cell r="H174" t="str">
            <v>3.5T8</v>
          </cell>
          <cell r="I174" t="str">
            <v>3.5T8</v>
          </cell>
          <cell r="J174" t="str">
            <v>3.5T8</v>
          </cell>
          <cell r="K174"/>
          <cell r="L174">
            <v>1</v>
          </cell>
          <cell r="N174">
            <v>0</v>
          </cell>
        </row>
        <row r="175">
          <cell r="A175" t="str">
            <v>TRANSIT 190 C/C P/UP 3.5T8</v>
          </cell>
          <cell r="B175" t="str">
            <v>TRANSIT 190 C/C P/UP</v>
          </cell>
          <cell r="C175" t="str">
            <v>TRANSIT 190 C/C P/UP</v>
          </cell>
          <cell r="D175" t="str">
            <v>3.5T</v>
          </cell>
          <cell r="E175" t="str">
            <v>3.5T8</v>
          </cell>
          <cell r="F175" t="str">
            <v>3.5T Tipper - C/C</v>
          </cell>
          <cell r="G175" t="str">
            <v>Done</v>
          </cell>
          <cell r="H175" t="str">
            <v>3.5T8</v>
          </cell>
          <cell r="I175" t="str">
            <v>3.5T8</v>
          </cell>
          <cell r="J175" t="str">
            <v>3.5T8</v>
          </cell>
          <cell r="K175"/>
          <cell r="L175">
            <v>1</v>
          </cell>
          <cell r="N175">
            <v>0</v>
          </cell>
        </row>
        <row r="176">
          <cell r="A176" t="str">
            <v>TRANSIT 190 C/C P/UP 3.5T8SL</v>
          </cell>
          <cell r="B176" t="str">
            <v>TRANSIT 190 C/C P/UP</v>
          </cell>
          <cell r="E176" t="str">
            <v>3.5T8SL</v>
          </cell>
          <cell r="F176" t="str">
            <v>3.5T Tipper - C/C SL</v>
          </cell>
          <cell r="H176" t="str">
            <v>Model not in use</v>
          </cell>
          <cell r="I176" t="str">
            <v>Model not in use</v>
          </cell>
          <cell r="J176" t="str">
            <v>Model not in use</v>
          </cell>
          <cell r="K176" t="str">
            <v>check Type against model</v>
          </cell>
          <cell r="L176">
            <v>1</v>
          </cell>
          <cell r="M176" t="str">
            <v>This item not updated by LR - Vehicle at auction anyway</v>
          </cell>
          <cell r="N176">
            <v>55</v>
          </cell>
        </row>
        <row r="177">
          <cell r="A177" t="str">
            <v>TRANSIT 190 H/R (AD) 3.5T2</v>
          </cell>
          <cell r="B177" t="str">
            <v>TRANSIT 190 H/R (AD)</v>
          </cell>
          <cell r="C177" t="str">
            <v>TRANSIT 190 H/R (AD)</v>
          </cell>
          <cell r="D177" t="str">
            <v>3.5T(AD)</v>
          </cell>
          <cell r="E177" t="str">
            <v>3.5T2</v>
          </cell>
          <cell r="F177" t="str">
            <v>3.5T Van - AD</v>
          </cell>
          <cell r="G177" t="str">
            <v>Done</v>
          </cell>
          <cell r="H177" t="str">
            <v>3.5T2</v>
          </cell>
          <cell r="I177" t="str">
            <v>3.5T2</v>
          </cell>
          <cell r="J177" t="str">
            <v>3.5T2</v>
          </cell>
          <cell r="K177"/>
          <cell r="L177">
            <v>27</v>
          </cell>
          <cell r="N177">
            <v>0</v>
          </cell>
        </row>
        <row r="178">
          <cell r="A178" t="str">
            <v>TRANSIT 190 H/R VAN 3.5T7</v>
          </cell>
          <cell r="B178" t="str">
            <v>TRANSIT 190 H/R VAN</v>
          </cell>
          <cell r="C178" t="str">
            <v>TRANSIT 190 H/R VAN</v>
          </cell>
          <cell r="D178" t="str">
            <v>3.5T</v>
          </cell>
          <cell r="E178" t="str">
            <v>3.5T7</v>
          </cell>
          <cell r="F178" t="str">
            <v>3.5T Van - BASE VAN</v>
          </cell>
          <cell r="G178" t="str">
            <v>Done</v>
          </cell>
          <cell r="H178" t="str">
            <v>3.5T7</v>
          </cell>
          <cell r="I178" t="str">
            <v>3.5T7</v>
          </cell>
          <cell r="J178" t="str">
            <v>3.5T7</v>
          </cell>
          <cell r="K178"/>
          <cell r="L178">
            <v>3</v>
          </cell>
          <cell r="N178">
            <v>0</v>
          </cell>
        </row>
        <row r="179">
          <cell r="A179" t="str">
            <v>TRANSIT 190 H/R VAN 3.5T1</v>
          </cell>
          <cell r="B179" t="str">
            <v>TRANSIT 190 H/R VAN</v>
          </cell>
          <cell r="C179" t="str">
            <v>TRAN 190 H/R VAN(1)</v>
          </cell>
          <cell r="E179" t="str">
            <v>3.5T1</v>
          </cell>
          <cell r="F179" t="str">
            <v>3.5T VAN - NM</v>
          </cell>
          <cell r="G179" t="str">
            <v>Done</v>
          </cell>
          <cell r="H179" t="str">
            <v>Model not in use</v>
          </cell>
          <cell r="I179" t="str">
            <v>Model not in use</v>
          </cell>
          <cell r="J179" t="str">
            <v>Model not in use</v>
          </cell>
          <cell r="K179" t="str">
            <v>check Type against model</v>
          </cell>
          <cell r="L179">
            <v>1</v>
          </cell>
          <cell r="M179" t="str">
            <v>TRAN 190 H/R VAN(1)</v>
          </cell>
          <cell r="N179">
            <v>19</v>
          </cell>
        </row>
        <row r="180">
          <cell r="A180" t="str">
            <v>TRANSIT 190 H/R VAN 3.5T2</v>
          </cell>
          <cell r="B180" t="str">
            <v>TRANSIT 190 H/R VAN</v>
          </cell>
          <cell r="C180" t="str">
            <v>TRANSIT 190 H/R (AD)</v>
          </cell>
          <cell r="E180" t="str">
            <v>3.5T2</v>
          </cell>
          <cell r="F180" t="str">
            <v>3.5T Van - AD</v>
          </cell>
          <cell r="G180" t="str">
            <v>Done</v>
          </cell>
          <cell r="H180" t="str">
            <v>3.5T2</v>
          </cell>
          <cell r="I180" t="str">
            <v>3.5T2</v>
          </cell>
          <cell r="J180" t="str">
            <v>3.5T2</v>
          </cell>
          <cell r="K180"/>
          <cell r="L180">
            <v>1</v>
          </cell>
          <cell r="M180" t="str">
            <v>TRANSIT 190 H/R (AD) - This item not updated by LER, already done - line176</v>
          </cell>
          <cell r="N180">
            <v>75</v>
          </cell>
        </row>
        <row r="181">
          <cell r="A181" t="str">
            <v>TRANSIT 190 H/R VAN 3.5T3</v>
          </cell>
          <cell r="B181" t="str">
            <v>TRANSIT 190 H/R VAN</v>
          </cell>
          <cell r="C181" t="str">
            <v>TRAN 190 H/R VAN(3)</v>
          </cell>
          <cell r="E181" t="str">
            <v>3.5T3</v>
          </cell>
          <cell r="F181" t="str">
            <v>3.5T Van - E&amp;M</v>
          </cell>
          <cell r="G181" t="str">
            <v>Redone</v>
          </cell>
          <cell r="H181" t="str">
            <v>Model not in use</v>
          </cell>
          <cell r="I181" t="str">
            <v>Model not in use</v>
          </cell>
          <cell r="J181" t="str">
            <v>3.5T3</v>
          </cell>
          <cell r="K181"/>
          <cell r="L181">
            <v>24</v>
          </cell>
          <cell r="M181" t="str">
            <v>TRAN 190 H/R VAN(3)</v>
          </cell>
          <cell r="N181">
            <v>19</v>
          </cell>
        </row>
        <row r="182">
          <cell r="A182" t="str">
            <v>TRANSIT 190 H/R VAN 3.5T3SL</v>
          </cell>
          <cell r="B182" t="str">
            <v>TRANSIT 190 H/R VAN</v>
          </cell>
          <cell r="C182" t="str">
            <v>TRN 190 H/R VAN(3SL)</v>
          </cell>
          <cell r="E182" t="str">
            <v>3.5T3SL</v>
          </cell>
          <cell r="F182" t="str">
            <v>3.5T Van - E&amp;M SL</v>
          </cell>
          <cell r="G182" t="str">
            <v>Redone</v>
          </cell>
          <cell r="H182" t="str">
            <v>Model not in use</v>
          </cell>
          <cell r="I182" t="str">
            <v>Model not in use</v>
          </cell>
          <cell r="J182" t="str">
            <v>Model not in use</v>
          </cell>
          <cell r="K182" t="str">
            <v>check Type against model</v>
          </cell>
          <cell r="L182">
            <v>32</v>
          </cell>
          <cell r="M182" t="str">
            <v>TRN 190 H/R VAN(3SL)</v>
          </cell>
          <cell r="N182">
            <v>20</v>
          </cell>
        </row>
        <row r="183">
          <cell r="A183" t="str">
            <v>TRANSIT 190 H/R VAN 3.5T5</v>
          </cell>
          <cell r="B183" t="str">
            <v>TRANSIT 190 H/R VAN</v>
          </cell>
          <cell r="C183" t="str">
            <v>TRAN 190 H/R VAN(5)</v>
          </cell>
          <cell r="E183" t="str">
            <v>3.5T5</v>
          </cell>
          <cell r="F183" t="str">
            <v>3.5T Van - H&amp;S</v>
          </cell>
          <cell r="G183" t="str">
            <v>Done</v>
          </cell>
          <cell r="H183" t="str">
            <v>Model not in use</v>
          </cell>
          <cell r="I183" t="str">
            <v>Model not in use</v>
          </cell>
          <cell r="J183" t="str">
            <v>3.5T5</v>
          </cell>
          <cell r="K183"/>
          <cell r="L183">
            <v>2</v>
          </cell>
          <cell r="M183" t="str">
            <v>TRAN 190 H/R VAN(5)</v>
          </cell>
          <cell r="N183">
            <v>19</v>
          </cell>
        </row>
        <row r="184">
          <cell r="A184" t="str">
            <v>TRANSIT 190 H/R VAN 3.5T6</v>
          </cell>
          <cell r="B184" t="str">
            <v>TRANSIT 190 H/R VAN</v>
          </cell>
          <cell r="C184" t="str">
            <v>TRAN 190 H/R VAN(6)</v>
          </cell>
          <cell r="E184" t="str">
            <v>3.5T6</v>
          </cell>
          <cell r="F184" t="str">
            <v>3.5T Van - NSO</v>
          </cell>
          <cell r="G184" t="str">
            <v>Done</v>
          </cell>
          <cell r="H184" t="str">
            <v>Model not in use</v>
          </cell>
          <cell r="I184" t="str">
            <v>Model not in use</v>
          </cell>
          <cell r="J184" t="str">
            <v>Model not in use</v>
          </cell>
          <cell r="K184" t="str">
            <v>check Type against model</v>
          </cell>
          <cell r="L184">
            <v>1</v>
          </cell>
          <cell r="M184" t="str">
            <v>TRAN 190 H/R VAN(6)</v>
          </cell>
          <cell r="N184">
            <v>19</v>
          </cell>
        </row>
        <row r="185">
          <cell r="A185" t="str">
            <v>TRANSIT 190 H/R VAN 3.5T7</v>
          </cell>
          <cell r="B185" t="str">
            <v>TRANSIT 190 H/R VAN</v>
          </cell>
          <cell r="C185" t="str">
            <v>TRANSIT 190 H/R VAN</v>
          </cell>
          <cell r="E185" t="str">
            <v>3.5T7</v>
          </cell>
          <cell r="F185" t="str">
            <v>3.5T Van - BASE VAN</v>
          </cell>
          <cell r="G185" t="str">
            <v>Done</v>
          </cell>
          <cell r="H185" t="str">
            <v>3.5T7</v>
          </cell>
          <cell r="I185" t="str">
            <v>3.5T7</v>
          </cell>
          <cell r="J185" t="str">
            <v>3.5T7</v>
          </cell>
          <cell r="K185"/>
          <cell r="L185">
            <v>7</v>
          </cell>
          <cell r="M185" t="str">
            <v>keep</v>
          </cell>
          <cell r="N185">
            <v>4</v>
          </cell>
        </row>
        <row r="186">
          <cell r="A186" t="str">
            <v>TRANSIT 300 VAN 3.5T1</v>
          </cell>
          <cell r="B186" t="str">
            <v>TRANSIT 300 VAN</v>
          </cell>
          <cell r="C186" t="str">
            <v>TRANSIT 300 VAN</v>
          </cell>
          <cell r="D186" t="str">
            <v>3.5T</v>
          </cell>
          <cell r="E186" t="str">
            <v>3.5T1</v>
          </cell>
          <cell r="F186" t="str">
            <v>3.5T VAN - NM</v>
          </cell>
          <cell r="H186" t="str">
            <v>3.5T</v>
          </cell>
          <cell r="I186" t="str">
            <v>3.5T1</v>
          </cell>
          <cell r="J186" t="str">
            <v>3.5T1</v>
          </cell>
          <cell r="K186"/>
          <cell r="L186">
            <v>3</v>
          </cell>
          <cell r="N186">
            <v>0</v>
          </cell>
        </row>
        <row r="187">
          <cell r="A187" t="str">
            <v>TRANSIT 350 C/C TIP 3.5T8</v>
          </cell>
          <cell r="B187" t="str">
            <v>TRANSIT 350 C/C TIP</v>
          </cell>
          <cell r="C187" t="str">
            <v>TRANSIT 350 C/C TIP</v>
          </cell>
          <cell r="D187" t="str">
            <v>3.5T</v>
          </cell>
          <cell r="E187" t="str">
            <v>3.5T8</v>
          </cell>
          <cell r="F187" t="str">
            <v>3.5T Tipper - C/C</v>
          </cell>
          <cell r="H187" t="str">
            <v>4X44</v>
          </cell>
          <cell r="I187" t="str">
            <v>3.5T8</v>
          </cell>
          <cell r="J187" t="str">
            <v>3.5T8</v>
          </cell>
          <cell r="K187"/>
          <cell r="L187">
            <v>1</v>
          </cell>
          <cell r="N187">
            <v>0</v>
          </cell>
        </row>
        <row r="188">
          <cell r="A188" t="str">
            <v>TRAN 350 TIPP C/C 3.5T8SL</v>
          </cell>
          <cell r="B188" t="str">
            <v>TRAN 350 TIPP C/C</v>
          </cell>
          <cell r="C188" t="str">
            <v>TRAN 350 TIPP C/C SL</v>
          </cell>
          <cell r="E188" t="str">
            <v>3.5T8SL</v>
          </cell>
          <cell r="F188" t="str">
            <v>3.5T Tipper - C/C SL</v>
          </cell>
          <cell r="I188" t="str">
            <v>Model not in use</v>
          </cell>
          <cell r="J188" t="str">
            <v>Model not in use</v>
          </cell>
          <cell r="K188" t="str">
            <v>check Type against model</v>
          </cell>
        </row>
        <row r="189">
          <cell r="A189" t="str">
            <v>TRANSIT 350 JUMBO 3.5T3SL</v>
          </cell>
          <cell r="B189" t="str">
            <v>TRANSIT 350 JUMBO</v>
          </cell>
          <cell r="C189" t="str">
            <v>TRAN 350 JUMBO(3SL)</v>
          </cell>
          <cell r="D189" t="str">
            <v>3.5T</v>
          </cell>
          <cell r="E189" t="str">
            <v>3.5T3SL</v>
          </cell>
          <cell r="F189" t="str">
            <v>3.5T Van - E&amp;M SL</v>
          </cell>
          <cell r="G189" t="str">
            <v>Redone</v>
          </cell>
          <cell r="H189" t="str">
            <v>Model not in use</v>
          </cell>
          <cell r="I189" t="str">
            <v>Model not in use</v>
          </cell>
          <cell r="J189" t="str">
            <v>Model not in use</v>
          </cell>
          <cell r="K189" t="str">
            <v>check Type against model</v>
          </cell>
          <cell r="L189">
            <v>2</v>
          </cell>
          <cell r="M189" t="str">
            <v>TRAN 350 JUMBO(3SL)</v>
          </cell>
          <cell r="N189">
            <v>19</v>
          </cell>
        </row>
        <row r="190">
          <cell r="A190" t="str">
            <v>TRANSIT 350 JUMBO 3.5T7</v>
          </cell>
          <cell r="B190" t="str">
            <v>TRANSIT 350 JUMBO</v>
          </cell>
          <cell r="C190" t="str">
            <v>TRANSIT 350 JUMBO</v>
          </cell>
          <cell r="E190" t="str">
            <v>3.5T7</v>
          </cell>
          <cell r="F190" t="str">
            <v>3.5T Van - BASE VAN</v>
          </cell>
          <cell r="G190" t="str">
            <v>Done</v>
          </cell>
          <cell r="H190" t="str">
            <v>3.5T7</v>
          </cell>
          <cell r="I190" t="str">
            <v>3.5T7</v>
          </cell>
          <cell r="J190" t="str">
            <v>3.5T7</v>
          </cell>
          <cell r="K190"/>
          <cell r="L190">
            <v>4</v>
          </cell>
          <cell r="M190" t="str">
            <v>keep</v>
          </cell>
          <cell r="N190">
            <v>4</v>
          </cell>
        </row>
        <row r="191">
          <cell r="A191" t="str">
            <v>TRANSIT 350 LWB H/R 3.5T1</v>
          </cell>
          <cell r="B191" t="str">
            <v>TRANSIT 350 LWB H/R</v>
          </cell>
          <cell r="C191" t="str">
            <v>TRAN 350 LWB H/R(1)</v>
          </cell>
          <cell r="D191" t="str">
            <v>3.5T</v>
          </cell>
          <cell r="E191" t="str">
            <v>3.5T1</v>
          </cell>
          <cell r="F191" t="str">
            <v>3.5T VAN - NM</v>
          </cell>
          <cell r="G191" t="str">
            <v>Done</v>
          </cell>
          <cell r="H191" t="str">
            <v>Model not in use</v>
          </cell>
          <cell r="I191" t="str">
            <v>Model not in use</v>
          </cell>
          <cell r="J191" t="str">
            <v>3.5T1</v>
          </cell>
          <cell r="K191"/>
          <cell r="L191">
            <v>5</v>
          </cell>
          <cell r="M191" t="str">
            <v>TRAN 350 LWB H/R(1)</v>
          </cell>
          <cell r="N191">
            <v>19</v>
          </cell>
        </row>
        <row r="192">
          <cell r="A192" t="str">
            <v>TRANSIT 350 LWB H/R 3.5T2</v>
          </cell>
          <cell r="B192" t="str">
            <v>TRANSIT 350 LWB H/R</v>
          </cell>
          <cell r="C192" t="str">
            <v>TRAN 350 LWB H/R(2)</v>
          </cell>
          <cell r="E192" t="str">
            <v>3.5T2</v>
          </cell>
          <cell r="F192" t="str">
            <v>3.5T Van - AD</v>
          </cell>
          <cell r="G192" t="str">
            <v>Done</v>
          </cell>
          <cell r="H192" t="str">
            <v>Model not in use</v>
          </cell>
          <cell r="I192" t="str">
            <v>Model not in use</v>
          </cell>
          <cell r="J192" t="str">
            <v>Model not in use</v>
          </cell>
          <cell r="K192" t="str">
            <v>check Type against model</v>
          </cell>
          <cell r="L192">
            <v>2</v>
          </cell>
          <cell r="M192" t="str">
            <v>TRAN 350 LWB H/R(2)</v>
          </cell>
          <cell r="N192">
            <v>19</v>
          </cell>
        </row>
        <row r="193">
          <cell r="A193" t="str">
            <v>TRANSIT 350 LWB H/R 3.5T3</v>
          </cell>
          <cell r="B193" t="str">
            <v>TRANSIT 350 LWB H/R</v>
          </cell>
          <cell r="C193" t="str">
            <v>TRAN 350 LWB H/R(3)</v>
          </cell>
          <cell r="E193" t="str">
            <v>3.5T3</v>
          </cell>
          <cell r="F193" t="str">
            <v>3.5T Van - E&amp;M</v>
          </cell>
          <cell r="G193" t="str">
            <v>Redone</v>
          </cell>
          <cell r="H193" t="str">
            <v>Model not in use</v>
          </cell>
          <cell r="I193" t="str">
            <v>Model not in use</v>
          </cell>
          <cell r="J193" t="str">
            <v>Model not in use</v>
          </cell>
          <cell r="K193" t="str">
            <v>check Type against model</v>
          </cell>
          <cell r="L193">
            <v>5</v>
          </cell>
          <cell r="M193" t="str">
            <v>TRAN 350 LWB H/R(3)</v>
          </cell>
          <cell r="N193">
            <v>19</v>
          </cell>
        </row>
        <row r="194">
          <cell r="A194" t="str">
            <v>TRANSIT 350 LWB H/R 3.5T3SL</v>
          </cell>
          <cell r="B194" t="str">
            <v>TRANSIT 350 LWB H/R</v>
          </cell>
          <cell r="C194" t="str">
            <v>TRAN 350 LWB H/R(3SL)</v>
          </cell>
          <cell r="E194" t="str">
            <v>3.5T3SL</v>
          </cell>
          <cell r="F194" t="str">
            <v>3.5T Van - E&amp;M SL</v>
          </cell>
          <cell r="G194" t="str">
            <v>Redone</v>
          </cell>
          <cell r="H194" t="str">
            <v>Model not in use</v>
          </cell>
          <cell r="I194" t="str">
            <v>Model not in use</v>
          </cell>
          <cell r="J194" t="str">
            <v>Model not in use</v>
          </cell>
          <cell r="K194" t="str">
            <v>check Type against model</v>
          </cell>
          <cell r="L194">
            <v>61</v>
          </cell>
          <cell r="M194" t="str">
            <v>TRAN 350 LWB H/R(3)</v>
          </cell>
          <cell r="N194">
            <v>19</v>
          </cell>
        </row>
        <row r="195">
          <cell r="A195" t="str">
            <v>TRANSIT 350 LWB H/R 3.5T7</v>
          </cell>
          <cell r="B195" t="str">
            <v>TRANSIT 350 LWB H/R</v>
          </cell>
          <cell r="C195" t="str">
            <v>TRANSIT 350 LWB H/R</v>
          </cell>
          <cell r="E195" t="str">
            <v>3.5T7</v>
          </cell>
          <cell r="F195" t="str">
            <v>3.5T Van - BASE VAN</v>
          </cell>
          <cell r="G195" t="str">
            <v>Done</v>
          </cell>
          <cell r="H195" t="str">
            <v>3.5T7</v>
          </cell>
          <cell r="I195" t="str">
            <v>3.5T7</v>
          </cell>
          <cell r="J195" t="str">
            <v>3.5T7</v>
          </cell>
          <cell r="K195"/>
          <cell r="L195">
            <v>3</v>
          </cell>
          <cell r="M195" t="str">
            <v>keep</v>
          </cell>
          <cell r="N195">
            <v>4</v>
          </cell>
        </row>
        <row r="196">
          <cell r="A196" t="str">
            <v>TRANSIT 350 LWB H/R SPV3?? - USE 3.5T7</v>
          </cell>
          <cell r="B196" t="str">
            <v>TRANSIT 350 LWB H/R</v>
          </cell>
          <cell r="C196" t="str">
            <v>TRANSIT 350 LWB H/R</v>
          </cell>
          <cell r="E196" t="str">
            <v>SPV3?? - USE 3.5T7</v>
          </cell>
          <cell r="F196" t="e">
            <v>#N/A</v>
          </cell>
          <cell r="G196" t="str">
            <v>n/a</v>
          </cell>
          <cell r="H196" t="str">
            <v>3.5T7</v>
          </cell>
          <cell r="I196" t="str">
            <v>3.5T7</v>
          </cell>
          <cell r="J196" t="str">
            <v>3.5T7</v>
          </cell>
          <cell r="K196" t="str">
            <v>check Type against model</v>
          </cell>
          <cell r="L196">
            <v>1</v>
          </cell>
          <cell r="M196" t="str">
            <v xml:space="preserve"> LEAVE AS MODEL COMPLETELY WRONG !</v>
          </cell>
          <cell r="N196">
            <v>34</v>
          </cell>
        </row>
        <row r="197">
          <cell r="A197" t="str">
            <v>TRANSIT 350 TIP 3.5T4</v>
          </cell>
          <cell r="B197" t="str">
            <v>TRANSIT 350 TIP</v>
          </cell>
          <cell r="C197" t="str">
            <v>TRANSIT 350 TIP</v>
          </cell>
          <cell r="D197" t="str">
            <v>3.5T</v>
          </cell>
          <cell r="E197" t="str">
            <v>3.5T4</v>
          </cell>
          <cell r="F197" t="str">
            <v>3.5T Tipper - S/C</v>
          </cell>
          <cell r="G197" t="str">
            <v>Done</v>
          </cell>
          <cell r="H197" t="str">
            <v>3.5T4</v>
          </cell>
          <cell r="I197" t="str">
            <v>3.5T4</v>
          </cell>
          <cell r="J197" t="str">
            <v>3.5T4</v>
          </cell>
          <cell r="K197"/>
          <cell r="L197">
            <v>3</v>
          </cell>
          <cell r="N197">
            <v>0</v>
          </cell>
        </row>
        <row r="198">
          <cell r="A198" t="str">
            <v>TRANSIT 350 VAN 3.5T7</v>
          </cell>
          <cell r="B198" t="str">
            <v>TRANSIT 350 VAN</v>
          </cell>
          <cell r="C198" t="str">
            <v>TRANSIT 350 VAN</v>
          </cell>
          <cell r="D198" t="str">
            <v>3.5T</v>
          </cell>
          <cell r="E198" t="str">
            <v>3.5T7</v>
          </cell>
          <cell r="F198" t="str">
            <v>3.5T Van - BASE VAN</v>
          </cell>
          <cell r="G198" t="str">
            <v>Done</v>
          </cell>
          <cell r="H198" t="str">
            <v>3.5T7</v>
          </cell>
          <cell r="I198" t="str">
            <v>3.5T7</v>
          </cell>
          <cell r="J198" t="str">
            <v>3.5T7</v>
          </cell>
          <cell r="K198"/>
          <cell r="L198">
            <v>1</v>
          </cell>
          <cell r="N198">
            <v>0</v>
          </cell>
        </row>
        <row r="199">
          <cell r="A199" t="str">
            <v>TRANSIT 350 VAN 3.5T1</v>
          </cell>
          <cell r="B199" t="str">
            <v>TRANSIT 350 VAN</v>
          </cell>
          <cell r="C199" t="str">
            <v>TRAN 350 LWB H/R(1)</v>
          </cell>
          <cell r="E199" t="str">
            <v>3.5T1</v>
          </cell>
          <cell r="F199" t="str">
            <v>3.5T VAN - NM</v>
          </cell>
          <cell r="G199" t="str">
            <v>Done</v>
          </cell>
          <cell r="H199" t="str">
            <v>Model not in use</v>
          </cell>
          <cell r="I199" t="str">
            <v>Model not in use</v>
          </cell>
          <cell r="J199" t="str">
            <v>3.5T1</v>
          </cell>
          <cell r="K199"/>
          <cell r="L199">
            <v>6</v>
          </cell>
          <cell r="M199" t="str">
            <v>TRAN 350 LWB H/R(1)</v>
          </cell>
          <cell r="N199">
            <v>19</v>
          </cell>
        </row>
        <row r="200">
          <cell r="A200" t="str">
            <v>TRANSIT 350 VAN 3.5T3SL</v>
          </cell>
          <cell r="B200" t="str">
            <v>TRANSIT 350 VAN</v>
          </cell>
          <cell r="C200" t="str">
            <v>TRAN 350 LWB H/R(3SL)</v>
          </cell>
          <cell r="E200" t="str">
            <v>3.5T3SL</v>
          </cell>
          <cell r="F200" t="str">
            <v>3.5T Van - E&amp;M SL</v>
          </cell>
          <cell r="G200" t="str">
            <v>Redone</v>
          </cell>
          <cell r="H200" t="str">
            <v>Model not in use</v>
          </cell>
          <cell r="I200" t="str">
            <v>Model not in use</v>
          </cell>
          <cell r="J200" t="str">
            <v>Model not in use</v>
          </cell>
          <cell r="K200" t="str">
            <v>check Type against model</v>
          </cell>
          <cell r="L200">
            <v>1</v>
          </cell>
          <cell r="M200" t="str">
            <v>TRAN 350 LWB H/R(3)</v>
          </cell>
          <cell r="N200">
            <v>19</v>
          </cell>
        </row>
        <row r="201">
          <cell r="A201" t="str">
            <v>TRANSIT350LWB H/R AD 3.5T2</v>
          </cell>
          <cell r="B201" t="str">
            <v>TRANSIT350LWB H/R AD</v>
          </cell>
          <cell r="C201" t="str">
            <v>TRANSIT350LWB H/R AD</v>
          </cell>
          <cell r="D201" t="str">
            <v>3.5T(AD)</v>
          </cell>
          <cell r="E201" t="str">
            <v>3.5T2</v>
          </cell>
          <cell r="F201" t="str">
            <v>3.5T Van - AD</v>
          </cell>
          <cell r="G201" t="str">
            <v>Done</v>
          </cell>
          <cell r="H201" t="str">
            <v>3.5T2</v>
          </cell>
          <cell r="I201" t="str">
            <v>3.5T2</v>
          </cell>
          <cell r="J201" t="str">
            <v>3.5T2</v>
          </cell>
          <cell r="K201"/>
          <cell r="L201">
            <v>35</v>
          </cell>
          <cell r="N201">
            <v>0</v>
          </cell>
        </row>
        <row r="202">
          <cell r="A202" t="str">
            <v>TRL BRUSH R/MOUNT Existing Type</v>
          </cell>
          <cell r="B202" t="str">
            <v>TRL BRUSH R/MOUNT</v>
          </cell>
          <cell r="C202" t="str">
            <v>TRL BRUSH R/MOUNT</v>
          </cell>
          <cell r="D202" t="str">
            <v>P8</v>
          </cell>
          <cell r="E202" t="str">
            <v>Existing Type</v>
          </cell>
          <cell r="F202" t="e">
            <v>#N/A</v>
          </cell>
          <cell r="G202" t="str">
            <v>Done</v>
          </cell>
          <cell r="L202">
            <v>1</v>
          </cell>
          <cell r="N202">
            <v>0</v>
          </cell>
        </row>
        <row r="203">
          <cell r="A203" t="str">
            <v>TRL BUNDED 250G Existing Type</v>
          </cell>
          <cell r="B203" t="str">
            <v>TRL BUNDED 250G</v>
          </cell>
          <cell r="C203" t="str">
            <v>TRL BUNDED 250G</v>
          </cell>
          <cell r="D203" t="str">
            <v>P8</v>
          </cell>
          <cell r="E203" t="str">
            <v>Existing Type</v>
          </cell>
          <cell r="F203" t="e">
            <v>#N/A</v>
          </cell>
          <cell r="G203" t="str">
            <v>Done</v>
          </cell>
          <cell r="L203">
            <v>1</v>
          </cell>
          <cell r="N203">
            <v>0</v>
          </cell>
        </row>
        <row r="204">
          <cell r="A204" t="str">
            <v>TRL CURTNSIDER O LIC HGV 14</v>
          </cell>
          <cell r="B204" t="str">
            <v>TRL CURTNSIDER O LIC</v>
          </cell>
          <cell r="C204" t="str">
            <v>TRL CURTNSIDER O LIC</v>
          </cell>
          <cell r="D204" t="str">
            <v>HGV 1</v>
          </cell>
          <cell r="E204" t="str">
            <v>HGV 14</v>
          </cell>
          <cell r="F204" t="str">
            <v>Curtainsider Trailers</v>
          </cell>
          <cell r="G204" t="str">
            <v>Done</v>
          </cell>
          <cell r="H204" t="str">
            <v>HGV 14</v>
          </cell>
          <cell r="I204" t="str">
            <v>HGV 14</v>
          </cell>
          <cell r="J204" t="str">
            <v>HGV 14</v>
          </cell>
          <cell r="K204"/>
          <cell r="L204">
            <v>2</v>
          </cell>
          <cell r="N204">
            <v>0</v>
          </cell>
        </row>
        <row r="205">
          <cell r="A205" t="str">
            <v>TRL F50 IND Existing Type</v>
          </cell>
          <cell r="B205" t="str">
            <v>TRL F50 IND</v>
          </cell>
          <cell r="C205" t="str">
            <v>TRL F50 IND</v>
          </cell>
          <cell r="D205" t="str">
            <v>P8</v>
          </cell>
          <cell r="E205" t="str">
            <v>Existing Type</v>
          </cell>
          <cell r="F205" t="e">
            <v>#N/A</v>
          </cell>
          <cell r="G205" t="str">
            <v>Done</v>
          </cell>
          <cell r="L205">
            <v>1</v>
          </cell>
          <cell r="N205">
            <v>0</v>
          </cell>
        </row>
        <row r="206">
          <cell r="A206" t="str">
            <v>TRL FLOODLIGHT Existing Type</v>
          </cell>
          <cell r="B206" t="str">
            <v>TRL FLOODLIGHT</v>
          </cell>
          <cell r="C206" t="str">
            <v>TRL FLOODLIGHT</v>
          </cell>
          <cell r="D206" t="str">
            <v>P8</v>
          </cell>
          <cell r="E206" t="str">
            <v>Existing Type</v>
          </cell>
          <cell r="F206" t="e">
            <v>#N/A</v>
          </cell>
          <cell r="G206" t="str">
            <v>Done</v>
          </cell>
          <cell r="L206">
            <v>1</v>
          </cell>
          <cell r="N206">
            <v>0</v>
          </cell>
        </row>
        <row r="207">
          <cell r="A207" t="str">
            <v>TRL GEN Existing Type</v>
          </cell>
          <cell r="B207" t="str">
            <v>TRL GEN</v>
          </cell>
          <cell r="C207" t="str">
            <v>TRL GEN</v>
          </cell>
          <cell r="D207" t="str">
            <v>P8</v>
          </cell>
          <cell r="E207" t="str">
            <v>Existing Type</v>
          </cell>
          <cell r="F207" t="e">
            <v>#N/A</v>
          </cell>
          <cell r="G207" t="str">
            <v>Done</v>
          </cell>
          <cell r="L207">
            <v>10</v>
          </cell>
          <cell r="N207">
            <v>0</v>
          </cell>
        </row>
        <row r="208">
          <cell r="A208" t="str">
            <v>TRL GEN 1t Existing Type</v>
          </cell>
          <cell r="B208" t="str">
            <v>TRL GEN 1t</v>
          </cell>
          <cell r="C208" t="str">
            <v>TRL GEN 1t</v>
          </cell>
          <cell r="D208" t="str">
            <v>P9</v>
          </cell>
          <cell r="E208" t="str">
            <v>Existing Type</v>
          </cell>
          <cell r="F208" t="e">
            <v>#N/A</v>
          </cell>
          <cell r="G208" t="str">
            <v>Done</v>
          </cell>
          <cell r="L208">
            <v>71</v>
          </cell>
          <cell r="N208">
            <v>0</v>
          </cell>
        </row>
        <row r="209">
          <cell r="A209" t="str">
            <v>TRL GEN 2t Existing Type</v>
          </cell>
          <cell r="B209" t="str">
            <v>TRL GEN 2t</v>
          </cell>
          <cell r="C209" t="str">
            <v>TRL GEN 2t</v>
          </cell>
          <cell r="D209" t="str">
            <v>P8</v>
          </cell>
          <cell r="E209" t="str">
            <v>Existing Type</v>
          </cell>
          <cell r="F209" t="e">
            <v>#N/A</v>
          </cell>
          <cell r="G209" t="str">
            <v>Done</v>
          </cell>
          <cell r="L209">
            <v>55</v>
          </cell>
          <cell r="N209">
            <v>0</v>
          </cell>
        </row>
        <row r="210">
          <cell r="A210" t="str">
            <v>TRL GEN 4t Existing Type</v>
          </cell>
          <cell r="B210" t="str">
            <v>TRL GEN 4t</v>
          </cell>
          <cell r="C210" t="str">
            <v>TRL GEN 4t</v>
          </cell>
          <cell r="D210" t="str">
            <v>P8</v>
          </cell>
          <cell r="E210" t="str">
            <v>Existing Type</v>
          </cell>
          <cell r="F210" t="e">
            <v>#N/A</v>
          </cell>
          <cell r="G210" t="str">
            <v>Done</v>
          </cell>
          <cell r="L210">
            <v>9</v>
          </cell>
          <cell r="N210">
            <v>0</v>
          </cell>
        </row>
        <row r="211">
          <cell r="A211" t="str">
            <v>TRL GEN 5t Existing Type</v>
          </cell>
          <cell r="B211" t="str">
            <v>TRL GEN 5t</v>
          </cell>
          <cell r="C211" t="str">
            <v>TRL GEN 5t</v>
          </cell>
          <cell r="D211" t="str">
            <v>P8</v>
          </cell>
          <cell r="E211" t="str">
            <v>Existing Type</v>
          </cell>
          <cell r="F211" t="e">
            <v>#N/A</v>
          </cell>
          <cell r="G211" t="str">
            <v>Done</v>
          </cell>
          <cell r="L211">
            <v>2</v>
          </cell>
          <cell r="N211">
            <v>0</v>
          </cell>
        </row>
        <row r="212">
          <cell r="A212" t="str">
            <v>TRL LOADMASTER Existing Type</v>
          </cell>
          <cell r="B212" t="str">
            <v>TRL LOADMASTER</v>
          </cell>
          <cell r="C212" t="str">
            <v>TRL LOADMASTER</v>
          </cell>
          <cell r="D212" t="str">
            <v>P9</v>
          </cell>
          <cell r="E212" t="str">
            <v>Existing Type</v>
          </cell>
          <cell r="F212" t="e">
            <v>#N/A</v>
          </cell>
          <cell r="G212" t="str">
            <v>Done</v>
          </cell>
          <cell r="L212">
            <v>1</v>
          </cell>
          <cell r="N212">
            <v>0</v>
          </cell>
        </row>
        <row r="213">
          <cell r="A213" t="str">
            <v>TRL P-G-P-TA3 30t HGV 14</v>
          </cell>
          <cell r="B213" t="str">
            <v>TRL P-G-P-TA3 30t</v>
          </cell>
          <cell r="C213" t="str">
            <v>TRL P-G-P-TA3 30t</v>
          </cell>
          <cell r="D213" t="str">
            <v>HGV 1</v>
          </cell>
          <cell r="E213" t="str">
            <v>HGV 14</v>
          </cell>
          <cell r="F213" t="str">
            <v>Curtainsider Trailers</v>
          </cell>
          <cell r="G213" t="str">
            <v>Done</v>
          </cell>
          <cell r="H213" t="str">
            <v>HGV 14</v>
          </cell>
          <cell r="I213" t="str">
            <v>HGV 14</v>
          </cell>
          <cell r="J213" t="str">
            <v>HGV 14</v>
          </cell>
          <cell r="K213"/>
          <cell r="L213">
            <v>1</v>
          </cell>
          <cell r="N213">
            <v>0</v>
          </cell>
        </row>
        <row r="214">
          <cell r="A214" t="str">
            <v>TRL PLANT 1t Existing Type</v>
          </cell>
          <cell r="B214" t="str">
            <v>TRL PLANT 1t</v>
          </cell>
          <cell r="C214" t="str">
            <v>TRL PLANT 1t</v>
          </cell>
          <cell r="D214" t="str">
            <v>P9</v>
          </cell>
          <cell r="E214" t="str">
            <v>Existing Type</v>
          </cell>
          <cell r="F214" t="e">
            <v>#N/A</v>
          </cell>
          <cell r="G214" t="str">
            <v>Done</v>
          </cell>
          <cell r="L214">
            <v>1</v>
          </cell>
          <cell r="N214">
            <v>0</v>
          </cell>
        </row>
        <row r="215">
          <cell r="A215" t="str">
            <v>TRL SKELE 20FT O LIC HGV 11</v>
          </cell>
          <cell r="B215" t="str">
            <v>TRL SKELE 20FT O LIC</v>
          </cell>
          <cell r="C215" t="str">
            <v>TRL SKELE 20FT O LIC</v>
          </cell>
          <cell r="D215" t="str">
            <v>HGV 1</v>
          </cell>
          <cell r="E215" t="str">
            <v>HGV 11</v>
          </cell>
          <cell r="F215" t="str">
            <v>ISO Skeletal Trailer</v>
          </cell>
          <cell r="G215" t="str">
            <v>Done</v>
          </cell>
          <cell r="H215" t="str">
            <v>HGV 11</v>
          </cell>
          <cell r="I215" t="str">
            <v>HGV 11</v>
          </cell>
          <cell r="J215" t="str">
            <v>HGV 11</v>
          </cell>
          <cell r="K215"/>
          <cell r="L215">
            <v>1</v>
          </cell>
          <cell r="N215">
            <v>0</v>
          </cell>
        </row>
        <row r="216">
          <cell r="A216" t="str">
            <v>TRL SKELE S201 O LIC HGV 11</v>
          </cell>
          <cell r="B216" t="str">
            <v>TRL SKELE S201 O LIC</v>
          </cell>
          <cell r="C216" t="str">
            <v>TRL SKELE S201 O LIC</v>
          </cell>
          <cell r="D216" t="str">
            <v>HGV 1</v>
          </cell>
          <cell r="E216" t="str">
            <v>HGV 11</v>
          </cell>
          <cell r="F216" t="str">
            <v>ISO Skeletal Trailer</v>
          </cell>
          <cell r="G216" t="str">
            <v>Done</v>
          </cell>
          <cell r="H216" t="str">
            <v>HGV 11</v>
          </cell>
          <cell r="I216" t="str">
            <v>HGV 11</v>
          </cell>
          <cell r="J216" t="str">
            <v>HGV 11</v>
          </cell>
          <cell r="K216"/>
          <cell r="L216">
            <v>2</v>
          </cell>
          <cell r="N216">
            <v>0</v>
          </cell>
        </row>
        <row r="217">
          <cell r="A217" t="str">
            <v>TRL SKELETAL HGV 11</v>
          </cell>
          <cell r="B217" t="str">
            <v>TRL SKELETAL</v>
          </cell>
          <cell r="C217" t="str">
            <v>TRL SKELETAL</v>
          </cell>
          <cell r="D217" t="str">
            <v>HGV 1</v>
          </cell>
          <cell r="E217" t="str">
            <v>HGV 11</v>
          </cell>
          <cell r="F217" t="str">
            <v>ISO Skeletal Trailer</v>
          </cell>
          <cell r="G217" t="str">
            <v>Done</v>
          </cell>
          <cell r="H217" t="str">
            <v>HGV 11</v>
          </cell>
          <cell r="I217" t="str">
            <v>HGV 11</v>
          </cell>
          <cell r="J217" t="str">
            <v>HGV 11</v>
          </cell>
          <cell r="K217"/>
          <cell r="L217">
            <v>6</v>
          </cell>
          <cell r="N217">
            <v>0</v>
          </cell>
        </row>
        <row r="218">
          <cell r="A218" t="str">
            <v>TRL SKELETAL O LIC HGV 11</v>
          </cell>
          <cell r="B218" t="str">
            <v>TRL SKELETAL O LIC</v>
          </cell>
          <cell r="C218" t="str">
            <v>TRL SKELETAL O LIC</v>
          </cell>
          <cell r="D218" t="str">
            <v>HGV 1</v>
          </cell>
          <cell r="E218" t="str">
            <v>HGV 11</v>
          </cell>
          <cell r="F218" t="str">
            <v>ISO Skeletal Trailer</v>
          </cell>
          <cell r="G218" t="str">
            <v>Done</v>
          </cell>
          <cell r="H218" t="str">
            <v>HGV 11</v>
          </cell>
          <cell r="I218" t="str">
            <v>HGV 11</v>
          </cell>
          <cell r="J218" t="str">
            <v>HGV 11</v>
          </cell>
          <cell r="K218"/>
          <cell r="L218">
            <v>3</v>
          </cell>
          <cell r="N218">
            <v>0</v>
          </cell>
        </row>
        <row r="219">
          <cell r="A219" t="str">
            <v>TRL SKELETAL O LIC. HGV 11</v>
          </cell>
          <cell r="B219" t="str">
            <v>TRL SKELETAL O LIC.</v>
          </cell>
          <cell r="C219" t="str">
            <v>TRL SKELETAL O LIC.</v>
          </cell>
          <cell r="D219" t="str">
            <v>HGV 1</v>
          </cell>
          <cell r="E219" t="str">
            <v>HGV 11</v>
          </cell>
          <cell r="F219" t="str">
            <v>ISO Skeletal Trailer</v>
          </cell>
          <cell r="H219" t="str">
            <v>HGV 1</v>
          </cell>
          <cell r="I219" t="str">
            <v>HGV 11</v>
          </cell>
          <cell r="J219" t="str">
            <v>HGV 11</v>
          </cell>
          <cell r="K219"/>
          <cell r="L219">
            <v>1</v>
          </cell>
          <cell r="N219">
            <v>0</v>
          </cell>
        </row>
        <row r="220">
          <cell r="A220" t="str">
            <v>TRL TANDEM Existing Type</v>
          </cell>
          <cell r="B220" t="str">
            <v>TRL TANDEM</v>
          </cell>
          <cell r="C220" t="str">
            <v>TRL TANDEM</v>
          </cell>
          <cell r="D220" t="str">
            <v>P8</v>
          </cell>
          <cell r="E220" t="str">
            <v>Existing Type</v>
          </cell>
          <cell r="F220" t="e">
            <v>#N/A</v>
          </cell>
          <cell r="G220" t="str">
            <v>Done</v>
          </cell>
          <cell r="L220">
            <v>1</v>
          </cell>
          <cell r="N220">
            <v>0</v>
          </cell>
        </row>
        <row r="221">
          <cell r="A221" t="str">
            <v>TRL TIPP 10t Existing Type</v>
          </cell>
          <cell r="B221" t="str">
            <v>TRL TIPP 10t</v>
          </cell>
          <cell r="C221" t="str">
            <v>TRL TIPP 10t</v>
          </cell>
          <cell r="D221" t="str">
            <v>P8</v>
          </cell>
          <cell r="E221" t="str">
            <v>Existing Type</v>
          </cell>
          <cell r="F221" t="e">
            <v>#N/A</v>
          </cell>
          <cell r="G221" t="str">
            <v>Done</v>
          </cell>
          <cell r="L221">
            <v>4</v>
          </cell>
          <cell r="N221">
            <v>0</v>
          </cell>
        </row>
        <row r="222">
          <cell r="A222" t="str">
            <v>TRL TIPP 6t Existing Type</v>
          </cell>
          <cell r="B222" t="str">
            <v>TRL TIPP 6t</v>
          </cell>
          <cell r="C222" t="str">
            <v>TRL TIPP 6t</v>
          </cell>
          <cell r="D222" t="str">
            <v>P8</v>
          </cell>
          <cell r="E222" t="str">
            <v>Existing Type</v>
          </cell>
          <cell r="F222" t="e">
            <v>#N/A</v>
          </cell>
          <cell r="G222" t="str">
            <v>Done</v>
          </cell>
          <cell r="L222">
            <v>1</v>
          </cell>
          <cell r="N222">
            <v>0</v>
          </cell>
        </row>
        <row r="223">
          <cell r="A223" t="str">
            <v>TRL TOWAVAN 220DS Existing Type</v>
          </cell>
          <cell r="B223" t="str">
            <v>TRL TOWAVAN 220DS</v>
          </cell>
          <cell r="C223" t="str">
            <v>TRL TOWAVAN 220DS</v>
          </cell>
          <cell r="D223" t="str">
            <v>P8</v>
          </cell>
          <cell r="E223" t="str">
            <v>Existing Type</v>
          </cell>
          <cell r="F223" t="e">
            <v>#N/A</v>
          </cell>
          <cell r="G223" t="str">
            <v>Done</v>
          </cell>
          <cell r="L223">
            <v>1</v>
          </cell>
          <cell r="N223">
            <v>0</v>
          </cell>
        </row>
        <row r="224">
          <cell r="A224" t="str">
            <v>TRL TRANSPORTER Existing Type</v>
          </cell>
          <cell r="B224" t="str">
            <v>TRL TRANSPORTER</v>
          </cell>
          <cell r="C224" t="str">
            <v>TRL TRANSPORTER</v>
          </cell>
          <cell r="D224" t="str">
            <v>P8</v>
          </cell>
          <cell r="E224" t="str">
            <v>Existing Type</v>
          </cell>
          <cell r="F224" t="e">
            <v>#N/A</v>
          </cell>
          <cell r="G224" t="str">
            <v>Done</v>
          </cell>
          <cell r="L224">
            <v>1</v>
          </cell>
          <cell r="N224">
            <v>0</v>
          </cell>
        </row>
        <row r="225">
          <cell r="A225" t="str">
            <v>TRL UNBRAKED 127 Existing Type</v>
          </cell>
          <cell r="B225" t="str">
            <v>TRL UNBRAKED 127</v>
          </cell>
          <cell r="C225" t="str">
            <v>TRL UNBRAKED 127</v>
          </cell>
          <cell r="D225" t="str">
            <v>P8</v>
          </cell>
          <cell r="E225" t="str">
            <v>Existing Type</v>
          </cell>
          <cell r="F225" t="e">
            <v>#N/A</v>
          </cell>
          <cell r="G225" t="str">
            <v>Done</v>
          </cell>
          <cell r="L225">
            <v>2</v>
          </cell>
          <cell r="N225">
            <v>0</v>
          </cell>
        </row>
        <row r="226">
          <cell r="A226" t="str">
            <v>XSARA 1.9 X D ESTATE Existing Type</v>
          </cell>
          <cell r="B226" t="str">
            <v>XSARA 1.9 X D ESTATE</v>
          </cell>
          <cell r="C226" t="str">
            <v>XSARA 1.9 X D ESTATE</v>
          </cell>
          <cell r="D226" t="str">
            <v>CAR(JN)</v>
          </cell>
          <cell r="E226" t="str">
            <v>Existing Type</v>
          </cell>
          <cell r="F226" t="e">
            <v>#N/A</v>
          </cell>
          <cell r="G226" t="str">
            <v>Done</v>
          </cell>
          <cell r="L226">
            <v>1</v>
          </cell>
          <cell r="N226">
            <v>0</v>
          </cell>
        </row>
        <row r="227">
          <cell r="A227" t="str">
            <v>ZX 1.9D LEADER EST Existing Type</v>
          </cell>
          <cell r="B227" t="str">
            <v>ZX 1.9D LEADER EST</v>
          </cell>
          <cell r="C227" t="str">
            <v>ZX 1.9D LEADER EST</v>
          </cell>
          <cell r="D227" t="str">
            <v>CAR(JN)</v>
          </cell>
          <cell r="E227" t="str">
            <v>Existing Type</v>
          </cell>
          <cell r="F227" t="e">
            <v>#N/A</v>
          </cell>
          <cell r="G227" t="str">
            <v>Done</v>
          </cell>
          <cell r="L227">
            <v>1</v>
          </cell>
          <cell r="N2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accruals"/>
      <sheetName val="Budget P2"/>
      <sheetName val="Prior year credits transferred "/>
      <sheetName val="Billing transactions"/>
      <sheetName val="prior year income accruals"/>
      <sheetName val="CNP top up &amp; utilisation"/>
      <sheetName val="Check of deferred income"/>
      <sheetName val="Check of Accrued Income"/>
      <sheetName val="Income Summary"/>
      <sheetName val="total GL P2 v2"/>
      <sheetName val="SW Refunds 01.12.2007 - pres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Journal"/>
      <sheetName val="Variables"/>
    </sheetNames>
    <sheetDataSet>
      <sheetData sheetId="0" refreshError="1">
        <row r="3">
          <cell r="B3" t="str">
            <v>Andrew Woodward</v>
          </cell>
        </row>
      </sheetData>
      <sheetData sheetId="1" refreshError="1"/>
      <sheetData sheetId="2" refreshError="1"/>
      <sheetData sheetId="3" refreshError="1">
        <row r="3">
          <cell r="B3">
            <v>40118</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ctuals"/>
      <sheetName val="Annual actuals"/>
      <sheetName val="RPI table"/>
    </sheetNames>
    <sheetDataSet>
      <sheetData sheetId="0"/>
      <sheetData sheetId="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C Summary Sheet"/>
      <sheetName val="data"/>
    </sheetNames>
    <sheetDataSet>
      <sheetData sheetId="0" refreshError="1"/>
      <sheetData sheetId="1">
        <row r="2">
          <cell r="B2" t="str">
            <v>Project</v>
          </cell>
        </row>
        <row r="4">
          <cell r="B4" t="str">
            <v>SWC_BURNFOOT_C</v>
          </cell>
        </row>
        <row r="5">
          <cell r="B5" t="str">
            <v>A_ALMONDA_C</v>
          </cell>
        </row>
        <row r="6">
          <cell r="B6" t="str">
            <v>A_ATHELFORD_C</v>
          </cell>
        </row>
        <row r="7">
          <cell r="B7" t="str">
            <v>A_CIDPRV_SNAG</v>
          </cell>
        </row>
        <row r="8">
          <cell r="B8" t="str">
            <v>A_CUSOPCLY_O</v>
          </cell>
        </row>
        <row r="9">
          <cell r="B9" t="str">
            <v>A_FMAPALBYN_C</v>
          </cell>
        </row>
        <row r="10">
          <cell r="B10" t="str">
            <v>A_FMAPCANAL_C</v>
          </cell>
        </row>
        <row r="11">
          <cell r="B11" t="str">
            <v>A_FMAPFALK_C</v>
          </cell>
        </row>
        <row r="12">
          <cell r="B12" t="str">
            <v>A_FMAPFORES_C</v>
          </cell>
        </row>
        <row r="13">
          <cell r="B13" t="str">
            <v>A_FMAPGEORG_C</v>
          </cell>
        </row>
        <row r="14">
          <cell r="B14" t="str">
            <v>A_FMAPLEE_C</v>
          </cell>
        </row>
        <row r="15">
          <cell r="B15" t="str">
            <v>A_FMAPLEGAR_C</v>
          </cell>
        </row>
        <row r="16">
          <cell r="B16" t="str">
            <v>A_FMAPLOIR_C</v>
          </cell>
        </row>
        <row r="17">
          <cell r="B17" t="str">
            <v>A_FMAPMAX_C</v>
          </cell>
        </row>
        <row r="18">
          <cell r="B18" t="str">
            <v>A_FMAPOSBOR_C</v>
          </cell>
        </row>
        <row r="19">
          <cell r="B19" t="str">
            <v>A_FMAPSTIRL_C</v>
          </cell>
        </row>
        <row r="20">
          <cell r="B20" t="str">
            <v>A_FMAPTRON_C</v>
          </cell>
        </row>
        <row r="21">
          <cell r="B21" t="str">
            <v>A_FMAPUNION_C</v>
          </cell>
        </row>
        <row r="22">
          <cell r="B22" t="str">
            <v>A_FULLER_C</v>
          </cell>
        </row>
        <row r="23">
          <cell r="B23" t="str">
            <v>A_FULLER_O</v>
          </cell>
        </row>
        <row r="24">
          <cell r="B24" t="str">
            <v>A_GEILSAVE_C</v>
          </cell>
        </row>
        <row r="25">
          <cell r="B25" t="str">
            <v>A_GEILSAVE_D</v>
          </cell>
        </row>
        <row r="26">
          <cell r="B26" t="str">
            <v>A_HIGHLEES_C</v>
          </cell>
        </row>
        <row r="27">
          <cell r="B27" t="str">
            <v>A_HIGHLEES_D</v>
          </cell>
        </row>
        <row r="28">
          <cell r="B28" t="str">
            <v>A_IFOCTR42_C</v>
          </cell>
        </row>
        <row r="29">
          <cell r="B29" t="str">
            <v>A_IFOCTR42_O</v>
          </cell>
        </row>
        <row r="30">
          <cell r="B30" t="str">
            <v>A_IFOCTR43_C</v>
          </cell>
        </row>
        <row r="31">
          <cell r="B31" t="str">
            <v>A_IFOCTR43_O</v>
          </cell>
        </row>
        <row r="32">
          <cell r="B32" t="str">
            <v>A_IFOCTR44_C</v>
          </cell>
        </row>
        <row r="33">
          <cell r="B33" t="str">
            <v>A_IFOCTR44_O</v>
          </cell>
        </row>
        <row r="34">
          <cell r="B34" t="str">
            <v>A_IFOCTR45_C</v>
          </cell>
        </row>
        <row r="35">
          <cell r="B35" t="str">
            <v>A_IFOCTR45_O</v>
          </cell>
        </row>
        <row r="36">
          <cell r="B36" t="str">
            <v>A_INVERURIE_C</v>
          </cell>
        </row>
        <row r="37">
          <cell r="B37" t="str">
            <v>A_KINGSWELLS_C</v>
          </cell>
        </row>
        <row r="38">
          <cell r="B38" t="str">
            <v>A_KINGSWELLS_D</v>
          </cell>
        </row>
        <row r="39">
          <cell r="B39" t="str">
            <v>A_LESMAHAGOW_C</v>
          </cell>
        </row>
        <row r="40">
          <cell r="B40" t="str">
            <v>A_LESMAHAGOW_D</v>
          </cell>
        </row>
        <row r="41">
          <cell r="B41" t="str">
            <v>A_LOCH_RYAN_D</v>
          </cell>
        </row>
        <row r="42">
          <cell r="B42" t="str">
            <v>A_MOSPRKDR_C</v>
          </cell>
        </row>
        <row r="43">
          <cell r="B43" t="str">
            <v>A_NRSWA_UDDING</v>
          </cell>
        </row>
        <row r="44">
          <cell r="B44" t="str">
            <v>A_OLDEDIN_C</v>
          </cell>
        </row>
        <row r="45">
          <cell r="B45" t="str">
            <v>A_PILRIG_C</v>
          </cell>
        </row>
        <row r="46">
          <cell r="B46" t="str">
            <v>A_PORTELENLPA_C</v>
          </cell>
        </row>
        <row r="47">
          <cell r="B47" t="str">
            <v>A_PORTELENLPA_D</v>
          </cell>
        </row>
        <row r="48">
          <cell r="B48" t="str">
            <v>A_RPSWORK_D</v>
          </cell>
        </row>
        <row r="49">
          <cell r="B49" t="str">
            <v>A_TERREGLES_C</v>
          </cell>
        </row>
        <row r="50">
          <cell r="B50" t="str">
            <v>A_TERREGLES_D</v>
          </cell>
        </row>
        <row r="51">
          <cell r="B51" t="str">
            <v>A_WINTERHOPE_C</v>
          </cell>
        </row>
        <row r="52">
          <cell r="B52" t="str">
            <v>A_WINTERHOPE_D</v>
          </cell>
        </row>
        <row r="53">
          <cell r="B53" t="str">
            <v>B_MET_QUERY_BM</v>
          </cell>
        </row>
        <row r="54">
          <cell r="B54" t="str">
            <v>B_MET_QUERY_C01</v>
          </cell>
        </row>
        <row r="55">
          <cell r="B55" t="str">
            <v>B_MET_QUERY_ED</v>
          </cell>
        </row>
        <row r="56">
          <cell r="B56" t="str">
            <v>B_MET_QUERY_JS</v>
          </cell>
        </row>
        <row r="57">
          <cell r="B57" t="str">
            <v>B_MWRK_CID33242</v>
          </cell>
        </row>
        <row r="58">
          <cell r="B58" t="str">
            <v>B_MWRK_CID33260</v>
          </cell>
        </row>
        <row r="59">
          <cell r="B59" t="str">
            <v>B_MWRK_CID33261</v>
          </cell>
        </row>
        <row r="60">
          <cell r="B60" t="str">
            <v>B_REG_MINWRK_C0</v>
          </cell>
        </row>
        <row r="61">
          <cell r="B61" t="str">
            <v>B_VER_MET_BM</v>
          </cell>
        </row>
        <row r="62">
          <cell r="B62" t="str">
            <v>B_VER_MET_C01</v>
          </cell>
        </row>
        <row r="63">
          <cell r="B63" t="str">
            <v>B_VER_MET_ED</v>
          </cell>
        </row>
        <row r="64">
          <cell r="B64" t="str">
            <v>C_ABERGATEWAY_C</v>
          </cell>
        </row>
        <row r="65">
          <cell r="B65" t="str">
            <v>C_ABERGATEWAY_D</v>
          </cell>
        </row>
        <row r="66">
          <cell r="B66" t="str">
            <v>C_AH31</v>
          </cell>
        </row>
        <row r="67">
          <cell r="B67" t="str">
            <v>C_AH64</v>
          </cell>
        </row>
        <row r="68">
          <cell r="B68" t="str">
            <v>C_AH65</v>
          </cell>
        </row>
        <row r="69">
          <cell r="B69" t="str">
            <v>C_AH67</v>
          </cell>
        </row>
        <row r="70">
          <cell r="B70" t="str">
            <v>C_AH68</v>
          </cell>
        </row>
        <row r="71">
          <cell r="B71" t="str">
            <v>C_AH69</v>
          </cell>
        </row>
        <row r="72">
          <cell r="B72" t="str">
            <v>C_BUCKIE_C</v>
          </cell>
        </row>
        <row r="73">
          <cell r="B73" t="str">
            <v>C_BUCKIE_D</v>
          </cell>
        </row>
        <row r="74">
          <cell r="B74" t="str">
            <v>C_CD229</v>
          </cell>
        </row>
        <row r="75">
          <cell r="B75" t="str">
            <v>C_CD248</v>
          </cell>
        </row>
        <row r="76">
          <cell r="B76" t="str">
            <v>C_CD249</v>
          </cell>
        </row>
        <row r="77">
          <cell r="B77" t="str">
            <v>C_CD252</v>
          </cell>
        </row>
        <row r="78">
          <cell r="B78" t="str">
            <v>C_CD253</v>
          </cell>
        </row>
        <row r="79">
          <cell r="B79" t="str">
            <v>C_CD254</v>
          </cell>
        </row>
        <row r="80">
          <cell r="B80" t="str">
            <v>C_CD255</v>
          </cell>
        </row>
        <row r="81">
          <cell r="B81" t="str">
            <v>C_CD257</v>
          </cell>
        </row>
        <row r="82">
          <cell r="B82" t="str">
            <v>C_CD264</v>
          </cell>
        </row>
        <row r="83">
          <cell r="B83" t="str">
            <v>C_CD269</v>
          </cell>
        </row>
        <row r="84">
          <cell r="B84" t="str">
            <v>C_CD271</v>
          </cell>
        </row>
        <row r="85">
          <cell r="B85" t="str">
            <v>C_CD276</v>
          </cell>
        </row>
        <row r="86">
          <cell r="B86" t="str">
            <v>C_CD277</v>
          </cell>
        </row>
        <row r="87">
          <cell r="B87" t="str">
            <v>C_CD284</v>
          </cell>
        </row>
        <row r="88">
          <cell r="B88" t="str">
            <v>C_CD285</v>
          </cell>
        </row>
        <row r="89">
          <cell r="B89" t="str">
            <v>C_COLRDPH2_C</v>
          </cell>
        </row>
        <row r="90">
          <cell r="B90" t="str">
            <v>C_CMILLARPR_C</v>
          </cell>
        </row>
        <row r="91">
          <cell r="B91" t="str">
            <v>C_DIV077</v>
          </cell>
        </row>
        <row r="92">
          <cell r="B92" t="str">
            <v>C_DIV078</v>
          </cell>
        </row>
        <row r="93">
          <cell r="B93" t="str">
            <v>C_DIV139</v>
          </cell>
        </row>
        <row r="94">
          <cell r="B94" t="str">
            <v>C_DIV143</v>
          </cell>
        </row>
        <row r="95">
          <cell r="B95" t="str">
            <v>C_DIV145</v>
          </cell>
        </row>
        <row r="96">
          <cell r="B96" t="str">
            <v>C_DIV145_D</v>
          </cell>
        </row>
        <row r="97">
          <cell r="B97" t="str">
            <v>C_DIV146</v>
          </cell>
        </row>
        <row r="98">
          <cell r="B98" t="str">
            <v>C_DIV154</v>
          </cell>
        </row>
        <row r="99">
          <cell r="B99" t="str">
            <v>C_DIV155</v>
          </cell>
        </row>
        <row r="100">
          <cell r="B100" t="str">
            <v>C_DRKFIBREAYR_C</v>
          </cell>
        </row>
        <row r="101">
          <cell r="B101" t="str">
            <v>C_DUNDEKINGST_C</v>
          </cell>
        </row>
        <row r="102">
          <cell r="B102" t="str">
            <v>C_DUNFBRCTY_D</v>
          </cell>
        </row>
        <row r="103">
          <cell r="B103" t="str">
            <v>C_DUNFBRCTYP2_D</v>
          </cell>
        </row>
        <row r="104">
          <cell r="B104" t="str">
            <v>C_EDGARALNWKS_C</v>
          </cell>
        </row>
        <row r="105">
          <cell r="B105" t="str">
            <v>C_EDGARALNWKS_D</v>
          </cell>
        </row>
        <row r="106">
          <cell r="B106" t="str">
            <v>C_EDINFRINSOC_C</v>
          </cell>
        </row>
        <row r="107">
          <cell r="B107" t="str">
            <v>C_EDINFRINSOC_D</v>
          </cell>
        </row>
        <row r="108">
          <cell r="B108" t="str">
            <v>C_EDIN-TRAM_C</v>
          </cell>
        </row>
        <row r="109">
          <cell r="B109" t="str">
            <v>C_EDIN-TRAM_D</v>
          </cell>
        </row>
        <row r="110">
          <cell r="B110" t="str">
            <v>C_ELGIN_C</v>
          </cell>
        </row>
        <row r="111">
          <cell r="B111" t="str">
            <v>C_ELGIN_D</v>
          </cell>
        </row>
        <row r="112">
          <cell r="B112" t="str">
            <v>C_ERKINHOS_C</v>
          </cell>
        </row>
        <row r="113">
          <cell r="B113" t="str">
            <v>C_ERKINHOS_D</v>
          </cell>
        </row>
        <row r="114">
          <cell r="B114" t="str">
            <v>C_FASLANE_C</v>
          </cell>
        </row>
        <row r="115">
          <cell r="B115" t="str">
            <v>C_FASLANE_D</v>
          </cell>
        </row>
        <row r="116">
          <cell r="B116" t="str">
            <v>C_FORTROSE_C</v>
          </cell>
        </row>
        <row r="117">
          <cell r="B117" t="str">
            <v>C_FORTROSE_D</v>
          </cell>
        </row>
        <row r="118">
          <cell r="B118" t="str">
            <v>C_GWESTOFSITE_C</v>
          </cell>
        </row>
        <row r="119">
          <cell r="B119" t="str">
            <v>C_GWESTOFSITE_D</v>
          </cell>
        </row>
        <row r="120">
          <cell r="B120" t="str">
            <v>C_GWESTONSITE_C</v>
          </cell>
        </row>
        <row r="121">
          <cell r="B121" t="str">
            <v>C_GWESTONSITE_D</v>
          </cell>
        </row>
        <row r="122">
          <cell r="B122" t="str">
            <v>C_INVERUGIE_C</v>
          </cell>
        </row>
        <row r="123">
          <cell r="B123" t="str">
            <v>C_INVERUGIE_D</v>
          </cell>
        </row>
        <row r="124">
          <cell r="B124" t="str">
            <v>C_KINLOSS_C</v>
          </cell>
        </row>
        <row r="125">
          <cell r="B125" t="str">
            <v>C_KINLOSS_D</v>
          </cell>
        </row>
        <row r="126">
          <cell r="B126" t="str">
            <v>C_LAURNCKIRK_C</v>
          </cell>
        </row>
        <row r="127">
          <cell r="B127" t="str">
            <v>C_LAURNCKIRK_D</v>
          </cell>
        </row>
        <row r="128">
          <cell r="B128" t="str">
            <v>C_LEGDONABR_D</v>
          </cell>
        </row>
        <row r="129">
          <cell r="B129" t="str">
            <v>C_LEGDUNVICRD_C</v>
          </cell>
        </row>
        <row r="130">
          <cell r="B130" t="str">
            <v>C_LINWOOD_C</v>
          </cell>
        </row>
        <row r="131">
          <cell r="B131" t="str">
            <v>C_LINWOOD_D</v>
          </cell>
        </row>
        <row r="132">
          <cell r="B132" t="str">
            <v>C_LOCHRYAN_C</v>
          </cell>
        </row>
        <row r="133">
          <cell r="B133" t="str">
            <v>C_LOCHRYAN_D</v>
          </cell>
        </row>
        <row r="134">
          <cell r="B134" t="str">
            <v>C_LOMONDGATE_C</v>
          </cell>
        </row>
        <row r="135">
          <cell r="B135" t="str">
            <v>C_LOMONDGATE_D</v>
          </cell>
        </row>
        <row r="136">
          <cell r="B136" t="str">
            <v>C_MACMERRY_C</v>
          </cell>
        </row>
        <row r="137">
          <cell r="B137" t="str">
            <v>C_MACMERRY_D</v>
          </cell>
        </row>
        <row r="138">
          <cell r="B138" t="str">
            <v>C_MACRIHANISH_D</v>
          </cell>
        </row>
        <row r="139">
          <cell r="B139" t="str">
            <v>C_MARYWELL_C</v>
          </cell>
        </row>
        <row r="140">
          <cell r="B140" t="str">
            <v>C_MARYWELL_D</v>
          </cell>
        </row>
        <row r="141">
          <cell r="B141" t="str">
            <v>C_MOREBATTLE_C</v>
          </cell>
        </row>
        <row r="142">
          <cell r="B142" t="str">
            <v>C_MOREBATTLE_D</v>
          </cell>
        </row>
        <row r="143">
          <cell r="B143" t="str">
            <v>C_MUCLOSBRN_C</v>
          </cell>
        </row>
        <row r="144">
          <cell r="B144" t="str">
            <v>C_MUCLOSBRN_D</v>
          </cell>
        </row>
        <row r="145">
          <cell r="B145" t="str">
            <v>C_NAPIERRD_C</v>
          </cell>
        </row>
        <row r="146">
          <cell r="B146" t="str">
            <v>C_NAPIERRD_H20</v>
          </cell>
        </row>
        <row r="147">
          <cell r="B147" t="str">
            <v>C_NETTLEHIL_C</v>
          </cell>
        </row>
        <row r="148">
          <cell r="B148" t="str">
            <v>C_NETTLEHIL_D</v>
          </cell>
        </row>
        <row r="149">
          <cell r="B149" t="str">
            <v>C_RGUABERDEEN_C</v>
          </cell>
        </row>
        <row r="150">
          <cell r="B150" t="str">
            <v>C_RGUABERDEEN_D</v>
          </cell>
        </row>
        <row r="151">
          <cell r="B151" t="str">
            <v>C_ROBGORUNI_C</v>
          </cell>
        </row>
        <row r="152">
          <cell r="B152" t="str">
            <v>C_SHORETER_C</v>
          </cell>
        </row>
        <row r="153">
          <cell r="B153" t="str">
            <v>C_SL1014</v>
          </cell>
        </row>
        <row r="154">
          <cell r="B154" t="str">
            <v>C_SL1042</v>
          </cell>
        </row>
        <row r="155">
          <cell r="B155" t="str">
            <v>C_SL1061</v>
          </cell>
        </row>
        <row r="156">
          <cell r="B156" t="str">
            <v>C_SL1075</v>
          </cell>
        </row>
        <row r="157">
          <cell r="B157" t="str">
            <v>C_SL1093</v>
          </cell>
        </row>
        <row r="158">
          <cell r="B158" t="str">
            <v>C_SL1095</v>
          </cell>
        </row>
        <row r="159">
          <cell r="B159" t="str">
            <v>C_SL1136</v>
          </cell>
        </row>
        <row r="160">
          <cell r="B160" t="str">
            <v>C_SL1136_D</v>
          </cell>
        </row>
        <row r="161">
          <cell r="B161" t="str">
            <v>C_SL1139</v>
          </cell>
        </row>
        <row r="162">
          <cell r="B162" t="str">
            <v>C_SL1143</v>
          </cell>
        </row>
        <row r="163">
          <cell r="B163" t="str">
            <v>C_SL1156</v>
          </cell>
        </row>
        <row r="164">
          <cell r="B164" t="str">
            <v>C_SL1158</v>
          </cell>
        </row>
        <row r="165">
          <cell r="B165" t="str">
            <v>C_SL1163</v>
          </cell>
        </row>
        <row r="166">
          <cell r="B166" t="str">
            <v>C_SL1165</v>
          </cell>
        </row>
        <row r="167">
          <cell r="B167" t="str">
            <v>C_SL1168</v>
          </cell>
        </row>
        <row r="168">
          <cell r="B168" t="str">
            <v>C_SL1172</v>
          </cell>
        </row>
        <row r="169">
          <cell r="B169" t="str">
            <v>C_SL1173</v>
          </cell>
        </row>
        <row r="170">
          <cell r="B170" t="str">
            <v>C_SL1174</v>
          </cell>
        </row>
        <row r="171">
          <cell r="B171" t="str">
            <v>C_SL1197</v>
          </cell>
        </row>
        <row r="172">
          <cell r="B172" t="str">
            <v>C_SL1199</v>
          </cell>
        </row>
        <row r="173">
          <cell r="B173" t="str">
            <v>C_SL1210</v>
          </cell>
        </row>
        <row r="174">
          <cell r="B174" t="str">
            <v>C_SL1211</v>
          </cell>
        </row>
        <row r="175">
          <cell r="B175" t="str">
            <v>C_SL1214</v>
          </cell>
        </row>
        <row r="176">
          <cell r="B176" t="str">
            <v>C_SL1217</v>
          </cell>
        </row>
        <row r="177">
          <cell r="B177" t="str">
            <v>C_SL1218_D</v>
          </cell>
        </row>
        <row r="178">
          <cell r="B178" t="str">
            <v>C_SL1222</v>
          </cell>
        </row>
        <row r="179">
          <cell r="B179" t="str">
            <v>C_SL1226</v>
          </cell>
        </row>
        <row r="180">
          <cell r="B180" t="str">
            <v>C_SL1228</v>
          </cell>
        </row>
        <row r="181">
          <cell r="B181" t="str">
            <v>C_SL1232</v>
          </cell>
        </row>
        <row r="182">
          <cell r="B182" t="str">
            <v>C_SL1233</v>
          </cell>
        </row>
        <row r="183">
          <cell r="B183" t="str">
            <v>C_SL1235</v>
          </cell>
        </row>
        <row r="184">
          <cell r="B184" t="str">
            <v>C_SL1241</v>
          </cell>
        </row>
        <row r="185">
          <cell r="B185" t="str">
            <v>C_SL1242</v>
          </cell>
        </row>
        <row r="186">
          <cell r="B186" t="str">
            <v>C_SL1243</v>
          </cell>
        </row>
        <row r="187">
          <cell r="B187" t="str">
            <v>C_SL1245</v>
          </cell>
        </row>
        <row r="188">
          <cell r="B188" t="str">
            <v>C_SL1248</v>
          </cell>
        </row>
        <row r="189">
          <cell r="B189" t="str">
            <v>C_SL1249</v>
          </cell>
        </row>
        <row r="190">
          <cell r="B190" t="str">
            <v>C_SL1256</v>
          </cell>
        </row>
        <row r="191">
          <cell r="B191" t="str">
            <v>C_SL1262</v>
          </cell>
        </row>
        <row r="192">
          <cell r="B192" t="str">
            <v>C_SL1263</v>
          </cell>
        </row>
        <row r="193">
          <cell r="B193" t="str">
            <v>C_SL1271</v>
          </cell>
        </row>
        <row r="194">
          <cell r="B194" t="str">
            <v>C_SL1274</v>
          </cell>
        </row>
        <row r="195">
          <cell r="B195" t="str">
            <v>C_SL1277</v>
          </cell>
        </row>
        <row r="196">
          <cell r="B196" t="str">
            <v>C_SL1280</v>
          </cell>
        </row>
        <row r="197">
          <cell r="B197" t="str">
            <v>C_SL1283</v>
          </cell>
        </row>
        <row r="198">
          <cell r="B198" t="str">
            <v>C_SL1285</v>
          </cell>
        </row>
        <row r="199">
          <cell r="B199" t="str">
            <v>C_SL1287</v>
          </cell>
        </row>
        <row r="200">
          <cell r="B200" t="str">
            <v>C_SL1302</v>
          </cell>
        </row>
        <row r="201">
          <cell r="B201" t="str">
            <v>C_SL1308</v>
          </cell>
        </row>
        <row r="202">
          <cell r="B202" t="str">
            <v>C_SL1321</v>
          </cell>
        </row>
        <row r="203">
          <cell r="B203" t="str">
            <v>C_SL1324</v>
          </cell>
        </row>
        <row r="204">
          <cell r="B204" t="str">
            <v>C_SL369</v>
          </cell>
        </row>
        <row r="205">
          <cell r="B205" t="str">
            <v>C_SL470</v>
          </cell>
        </row>
        <row r="206">
          <cell r="B206" t="str">
            <v>C_SL522</v>
          </cell>
        </row>
        <row r="207">
          <cell r="B207" t="str">
            <v>C_SL541</v>
          </cell>
        </row>
        <row r="208">
          <cell r="B208" t="str">
            <v>C_SL676</v>
          </cell>
        </row>
        <row r="209">
          <cell r="B209" t="str">
            <v>C_SL803</v>
          </cell>
        </row>
        <row r="210">
          <cell r="B210" t="str">
            <v>C_SL804</v>
          </cell>
        </row>
        <row r="211">
          <cell r="B211" t="str">
            <v>C_SL805</v>
          </cell>
        </row>
        <row r="212">
          <cell r="B212" t="str">
            <v>C_SL806</v>
          </cell>
        </row>
        <row r="213">
          <cell r="B213" t="str">
            <v>C_SL807</v>
          </cell>
        </row>
        <row r="214">
          <cell r="B214" t="str">
            <v>C_SL808</v>
          </cell>
        </row>
        <row r="215">
          <cell r="B215" t="str">
            <v>C_SL809</v>
          </cell>
        </row>
        <row r="216">
          <cell r="B216" t="str">
            <v>C_SL812</v>
          </cell>
        </row>
        <row r="217">
          <cell r="B217" t="str">
            <v>C_SL855</v>
          </cell>
        </row>
        <row r="218">
          <cell r="B218" t="str">
            <v>C_SL861</v>
          </cell>
        </row>
        <row r="219">
          <cell r="B219" t="str">
            <v>C_SL905</v>
          </cell>
        </row>
        <row r="220">
          <cell r="B220" t="str">
            <v>C_SL916</v>
          </cell>
        </row>
        <row r="221">
          <cell r="B221" t="str">
            <v>C_SL939</v>
          </cell>
        </row>
        <row r="222">
          <cell r="B222" t="str">
            <v>C_SL940</v>
          </cell>
        </row>
        <row r="223">
          <cell r="B223" t="str">
            <v>C_SL942</v>
          </cell>
        </row>
        <row r="224">
          <cell r="B224" t="str">
            <v>C_SLLEACHKIN_C</v>
          </cell>
        </row>
        <row r="225">
          <cell r="B225" t="str">
            <v>C_SLLEACHKIN_D</v>
          </cell>
        </row>
        <row r="226">
          <cell r="B226" t="str">
            <v>C_SLSPRINGHIL_C</v>
          </cell>
        </row>
        <row r="227">
          <cell r="B227" t="str">
            <v>C_SLSPRINGHIL_D</v>
          </cell>
        </row>
        <row r="228">
          <cell r="B228" t="str">
            <v>C_SMITHINTABR_D</v>
          </cell>
        </row>
        <row r="229">
          <cell r="B229" t="str">
            <v>C_STANDREWFIP_C</v>
          </cell>
        </row>
        <row r="230">
          <cell r="B230" t="str">
            <v>C_STENHOUSEMR_C</v>
          </cell>
        </row>
        <row r="231">
          <cell r="B231" t="str">
            <v>C_STENHOUSEMR_D</v>
          </cell>
        </row>
        <row r="232">
          <cell r="B232" t="str">
            <v>C_SUNNYLAW_C</v>
          </cell>
        </row>
        <row r="233">
          <cell r="B233" t="str">
            <v>C_SUNNYLAW_D</v>
          </cell>
        </row>
        <row r="234">
          <cell r="B234" t="str">
            <v>C_VIEWFLDROAD_C</v>
          </cell>
        </row>
        <row r="235">
          <cell r="B235" t="str">
            <v>C_VIEWFLDROAD_D</v>
          </cell>
        </row>
        <row r="236">
          <cell r="B236" t="str">
            <v>HOZDP_D&amp;B0298</v>
          </cell>
        </row>
        <row r="237">
          <cell r="B237" t="str">
            <v>HOZDP_D&amp;B0490</v>
          </cell>
        </row>
        <row r="238">
          <cell r="B238" t="str">
            <v>HOZDP_D&amp;B0642</v>
          </cell>
        </row>
        <row r="239">
          <cell r="B239" t="str">
            <v>HOZDP_D&amp;B1143</v>
          </cell>
        </row>
        <row r="240">
          <cell r="B240" t="str">
            <v>HOZDP_D&amp;B1227</v>
          </cell>
        </row>
        <row r="241">
          <cell r="B241" t="str">
            <v>HOZDP_D&amp;B1271</v>
          </cell>
        </row>
        <row r="242">
          <cell r="B242" t="str">
            <v>HOZDP_D&amp;B1533</v>
          </cell>
        </row>
        <row r="243">
          <cell r="B243" t="str">
            <v>HOZDP_D&amp;B1927</v>
          </cell>
        </row>
        <row r="244">
          <cell r="B244" t="str">
            <v>HOZDP_D&amp;B2071</v>
          </cell>
        </row>
        <row r="245">
          <cell r="B245" t="str">
            <v>HOZDP_D&amp;B2217</v>
          </cell>
        </row>
        <row r="246">
          <cell r="B246" t="str">
            <v>HOZDP_D&amp;B2222</v>
          </cell>
        </row>
        <row r="247">
          <cell r="B247" t="str">
            <v>HOZDP_D&amp;B2280</v>
          </cell>
        </row>
        <row r="248">
          <cell r="B248" t="str">
            <v>HOZDP_DBC0212</v>
          </cell>
        </row>
        <row r="249">
          <cell r="B249" t="str">
            <v>HOZDP_DBC0298</v>
          </cell>
        </row>
        <row r="250">
          <cell r="B250" t="str">
            <v>HOZDP_DBC0489</v>
          </cell>
        </row>
        <row r="251">
          <cell r="B251" t="str">
            <v>HOZDP_DBC1009</v>
          </cell>
        </row>
        <row r="252">
          <cell r="B252" t="str">
            <v>HOZDP_DBC1419</v>
          </cell>
        </row>
        <row r="253">
          <cell r="B253" t="str">
            <v>HOZDP_DBC1534</v>
          </cell>
        </row>
        <row r="254">
          <cell r="B254" t="str">
            <v>HOZDP_DBC2065</v>
          </cell>
        </row>
        <row r="255">
          <cell r="B255" t="str">
            <v>HOZDP_DBC2092</v>
          </cell>
        </row>
        <row r="256">
          <cell r="B256" t="str">
            <v>HOZDP_DBC2176</v>
          </cell>
        </row>
        <row r="257">
          <cell r="B257" t="str">
            <v>HOZDP_DBC2323</v>
          </cell>
        </row>
        <row r="258">
          <cell r="B258" t="str">
            <v>HOZDP_DIA1494</v>
          </cell>
        </row>
        <row r="259">
          <cell r="B259" t="str">
            <v>HOZDP_DIA1590</v>
          </cell>
        </row>
        <row r="260">
          <cell r="B260" t="str">
            <v>HOZDP_DIA2092</v>
          </cell>
        </row>
        <row r="261">
          <cell r="B261" t="str">
            <v>HOZDP_DIA2114</v>
          </cell>
        </row>
        <row r="262">
          <cell r="B262" t="str">
            <v>HOZDP_DIA2140</v>
          </cell>
        </row>
        <row r="263">
          <cell r="B263" t="str">
            <v>HOZDP_DIA2191</v>
          </cell>
        </row>
        <row r="264">
          <cell r="B264" t="str">
            <v>HOZDP_DIA2192</v>
          </cell>
        </row>
        <row r="265">
          <cell r="B265" t="str">
            <v>HOZDP_DIA2204</v>
          </cell>
        </row>
        <row r="266">
          <cell r="B266" t="str">
            <v>HOZDP_DIA2211</v>
          </cell>
        </row>
        <row r="267">
          <cell r="B267" t="str">
            <v>HOZDP_DIA2218</v>
          </cell>
        </row>
        <row r="268">
          <cell r="B268" t="str">
            <v>HOZDP_DIA2219</v>
          </cell>
        </row>
        <row r="269">
          <cell r="B269" t="str">
            <v>HOZDP_DIA2221</v>
          </cell>
        </row>
        <row r="270">
          <cell r="B270" t="str">
            <v>HOZDP_DIA2224</v>
          </cell>
        </row>
        <row r="271">
          <cell r="B271" t="str">
            <v>HOZDP_DIA2226</v>
          </cell>
        </row>
        <row r="272">
          <cell r="B272" t="str">
            <v>HOZDP_DIA2231</v>
          </cell>
        </row>
        <row r="273">
          <cell r="B273" t="str">
            <v>HOZDP_DIA2239</v>
          </cell>
        </row>
        <row r="274">
          <cell r="B274" t="str">
            <v>HOZDP_DIA2240</v>
          </cell>
        </row>
        <row r="275">
          <cell r="B275" t="str">
            <v>HOZDP_DIA2244</v>
          </cell>
        </row>
        <row r="276">
          <cell r="B276" t="str">
            <v>HOZDP_DIA2247</v>
          </cell>
        </row>
        <row r="277">
          <cell r="B277" t="str">
            <v>HOZDP_DIA2251</v>
          </cell>
        </row>
        <row r="278">
          <cell r="B278" t="str">
            <v>HOZDP_DIA2253</v>
          </cell>
        </row>
        <row r="279">
          <cell r="B279" t="str">
            <v>HOZDP_DIA2254</v>
          </cell>
        </row>
        <row r="280">
          <cell r="B280" t="str">
            <v>HOZDP_DIA2255</v>
          </cell>
        </row>
        <row r="281">
          <cell r="B281" t="str">
            <v>HOZDP_DIA2257</v>
          </cell>
        </row>
        <row r="282">
          <cell r="B282" t="str">
            <v>HOZDP_DIA2263</v>
          </cell>
        </row>
        <row r="283">
          <cell r="B283" t="str">
            <v>HOZDP_DIA2269</v>
          </cell>
        </row>
        <row r="284">
          <cell r="B284" t="str">
            <v>HOZDP_DIA2270</v>
          </cell>
        </row>
        <row r="285">
          <cell r="B285" t="str">
            <v>HOZDP_DIA2276</v>
          </cell>
        </row>
        <row r="286">
          <cell r="B286" t="str">
            <v>HOZDP_DIA2279</v>
          </cell>
        </row>
        <row r="287">
          <cell r="B287" t="str">
            <v>HOZDP_DIA2288</v>
          </cell>
        </row>
        <row r="288">
          <cell r="B288" t="str">
            <v>HOZDP_DIA2291</v>
          </cell>
        </row>
        <row r="289">
          <cell r="B289" t="str">
            <v>HOZDP_DIA2294</v>
          </cell>
        </row>
        <row r="290">
          <cell r="B290" t="str">
            <v>HOZDP_DIA2295</v>
          </cell>
        </row>
        <row r="291">
          <cell r="B291" t="str">
            <v>HOZDP_DIA2296</v>
          </cell>
        </row>
        <row r="292">
          <cell r="B292" t="str">
            <v>HOZDP_DIA2299</v>
          </cell>
        </row>
        <row r="293">
          <cell r="B293" t="str">
            <v>HOZDP_DIA2300</v>
          </cell>
        </row>
        <row r="294">
          <cell r="B294" t="str">
            <v>HOZDP_DIA2301</v>
          </cell>
        </row>
        <row r="295">
          <cell r="B295" t="str">
            <v>HOZDP_DIA2304</v>
          </cell>
        </row>
        <row r="296">
          <cell r="B296" t="str">
            <v>HOZDP_DIA2307</v>
          </cell>
        </row>
        <row r="297">
          <cell r="B297" t="str">
            <v>HOZDP_DIA2309</v>
          </cell>
        </row>
        <row r="298">
          <cell r="B298" t="str">
            <v>HOZDP_DIA2310</v>
          </cell>
        </row>
        <row r="299">
          <cell r="B299" t="str">
            <v>HOZDP_DIA2315</v>
          </cell>
        </row>
        <row r="300">
          <cell r="B300" t="str">
            <v>HOZDP_DIA2317</v>
          </cell>
        </row>
        <row r="301">
          <cell r="B301" t="str">
            <v>HOZDP_DIA2318</v>
          </cell>
        </row>
        <row r="302">
          <cell r="B302" t="str">
            <v>HOZDP_DIA2320</v>
          </cell>
        </row>
        <row r="303">
          <cell r="B303" t="str">
            <v>HOZDP_DIA2326</v>
          </cell>
        </row>
        <row r="304">
          <cell r="B304" t="str">
            <v>HOZDP_DIA2329</v>
          </cell>
        </row>
        <row r="305">
          <cell r="B305" t="str">
            <v>HOZDP_DIA2330</v>
          </cell>
        </row>
        <row r="306">
          <cell r="B306" t="str">
            <v>HOZDP_WIA1267</v>
          </cell>
        </row>
        <row r="307">
          <cell r="B307" t="str">
            <v>HOZDP_WIA1516</v>
          </cell>
        </row>
        <row r="308">
          <cell r="B308" t="str">
            <v>HOZDP_WIA1986</v>
          </cell>
        </row>
        <row r="309">
          <cell r="B309" t="str">
            <v>HOZDP_WIA2018</v>
          </cell>
        </row>
        <row r="310">
          <cell r="B310" t="str">
            <v>HOZDP_WIA2092</v>
          </cell>
        </row>
        <row r="311">
          <cell r="B311" t="str">
            <v>HOZDP_WIA2167</v>
          </cell>
        </row>
        <row r="312">
          <cell r="B312" t="str">
            <v>HOZDP_WIA2221</v>
          </cell>
        </row>
        <row r="313">
          <cell r="B313" t="str">
            <v>HOZDP_WIA2224</v>
          </cell>
        </row>
        <row r="314">
          <cell r="B314" t="str">
            <v>HOZDP_WIA2233</v>
          </cell>
        </row>
        <row r="315">
          <cell r="B315" t="str">
            <v>HOZDP_WIA2243</v>
          </cell>
        </row>
        <row r="316">
          <cell r="B316" t="str">
            <v>HOZDP_WIA2244</v>
          </cell>
        </row>
        <row r="317">
          <cell r="B317" t="str">
            <v>HOZDP_WIA2252</v>
          </cell>
        </row>
        <row r="318">
          <cell r="B318" t="str">
            <v>HOZDP_WIA2269</v>
          </cell>
        </row>
        <row r="319">
          <cell r="B319" t="str">
            <v>HOZDP_WIA2270</v>
          </cell>
        </row>
        <row r="320">
          <cell r="B320" t="str">
            <v>HOZDP_WIA2273</v>
          </cell>
        </row>
        <row r="321">
          <cell r="B321" t="str">
            <v>HOZDP_WIA2277</v>
          </cell>
        </row>
        <row r="322">
          <cell r="B322" t="str">
            <v>HOZDP_WIA2283</v>
          </cell>
        </row>
        <row r="323">
          <cell r="B323" t="str">
            <v>HOZDP_WIA2285</v>
          </cell>
        </row>
        <row r="324">
          <cell r="B324" t="str">
            <v>HOZDP_WIA2295</v>
          </cell>
        </row>
        <row r="325">
          <cell r="B325" t="str">
            <v>HOZDP_WIA2300</v>
          </cell>
        </row>
        <row r="326">
          <cell r="B326" t="str">
            <v>HOZFA00001</v>
          </cell>
        </row>
        <row r="327">
          <cell r="B327" t="str">
            <v>HOZFA00002</v>
          </cell>
        </row>
        <row r="328">
          <cell r="B328" t="str">
            <v>HOZFA00003</v>
          </cell>
        </row>
        <row r="329">
          <cell r="B329" t="str">
            <v>HOZFA00004</v>
          </cell>
        </row>
        <row r="330">
          <cell r="B330" t="str">
            <v>HOZFA00005</v>
          </cell>
        </row>
        <row r="331">
          <cell r="B331" t="str">
            <v>HOZFA00006</v>
          </cell>
        </row>
        <row r="332">
          <cell r="B332" t="str">
            <v>HOZFA00007</v>
          </cell>
        </row>
        <row r="333">
          <cell r="B333" t="str">
            <v>HOZFA00008</v>
          </cell>
        </row>
        <row r="334">
          <cell r="B334" t="str">
            <v>HOZFA00009</v>
          </cell>
        </row>
        <row r="335">
          <cell r="B335" t="str">
            <v>HOZFA00010</v>
          </cell>
        </row>
        <row r="336">
          <cell r="B336" t="str">
            <v>R_H2O_EXT_NR</v>
          </cell>
        </row>
        <row r="337">
          <cell r="B337" t="str">
            <v>R_IRNWRK_AYR_R</v>
          </cell>
        </row>
        <row r="338">
          <cell r="B338" t="str">
            <v>R_IRNWRK_CYD_R</v>
          </cell>
        </row>
        <row r="339">
          <cell r="B339" t="str">
            <v>R_IRNWRK_FTH_R</v>
          </cell>
        </row>
        <row r="340">
          <cell r="B340" t="str">
            <v>R_IRNWRK_NTH_R</v>
          </cell>
        </row>
        <row r="341">
          <cell r="B341" t="str">
            <v>SWC_ADAMSMITH_C</v>
          </cell>
        </row>
        <row r="342">
          <cell r="B342" t="str">
            <v>SWC_ADMIN_MET_C</v>
          </cell>
        </row>
        <row r="343">
          <cell r="B343" t="str">
            <v>SWC_ADVANM74_C</v>
          </cell>
        </row>
        <row r="344">
          <cell r="B344" t="str">
            <v>SWC_ADVANM74_D</v>
          </cell>
        </row>
        <row r="345">
          <cell r="B345" t="str">
            <v>SWC_AFTON_2_C</v>
          </cell>
        </row>
        <row r="346">
          <cell r="B346" t="str">
            <v>SWC_AFTON_2_D</v>
          </cell>
        </row>
        <row r="347">
          <cell r="B347" t="str">
            <v>SWC_AFTON_AYR_C</v>
          </cell>
        </row>
        <row r="348">
          <cell r="B348" t="str">
            <v>SWC_AFTON_D</v>
          </cell>
        </row>
        <row r="349">
          <cell r="B349" t="str">
            <v>SWC_AH54</v>
          </cell>
        </row>
        <row r="350">
          <cell r="B350" t="str">
            <v>SWC_AH55</v>
          </cell>
        </row>
        <row r="351">
          <cell r="B351" t="str">
            <v>SWC_AH59</v>
          </cell>
        </row>
        <row r="352">
          <cell r="B352" t="str">
            <v>SWC_AH62</v>
          </cell>
        </row>
        <row r="353">
          <cell r="B353" t="str">
            <v>SWC_ALC_PRI_BM</v>
          </cell>
        </row>
        <row r="354">
          <cell r="B354" t="str">
            <v>SWC_ALC_PRI_C01</v>
          </cell>
        </row>
        <row r="355">
          <cell r="B355" t="str">
            <v>SWC_ALC_PRI_DT</v>
          </cell>
        </row>
        <row r="356">
          <cell r="B356" t="str">
            <v>SWC_ALC_PRI_HM</v>
          </cell>
        </row>
        <row r="357">
          <cell r="B357" t="str">
            <v>SWC_ALC_PRI_RM</v>
          </cell>
        </row>
        <row r="358">
          <cell r="B358" t="str">
            <v>SWC_ALC_PRI_TB</v>
          </cell>
        </row>
        <row r="359">
          <cell r="B359" t="str">
            <v>SWC_ALC_PUB_AP</v>
          </cell>
        </row>
        <row r="360">
          <cell r="B360" t="str">
            <v>SWC_ALC_PUB_BM</v>
          </cell>
        </row>
        <row r="361">
          <cell r="B361" t="str">
            <v>SWC_ALC_PUB_C01</v>
          </cell>
        </row>
        <row r="362">
          <cell r="B362" t="str">
            <v>SWC_ALC_PUB_CMD</v>
          </cell>
        </row>
        <row r="363">
          <cell r="B363" t="str">
            <v>SWC_ALC_PUB_CR</v>
          </cell>
        </row>
        <row r="364">
          <cell r="B364" t="str">
            <v>SWC_ALC_PUB_DA</v>
          </cell>
        </row>
        <row r="365">
          <cell r="B365" t="str">
            <v>SWC_ALC_PUB_EB</v>
          </cell>
        </row>
        <row r="366">
          <cell r="B366" t="str">
            <v>SWC_ALC_PUB_ENT</v>
          </cell>
        </row>
        <row r="367">
          <cell r="B367" t="str">
            <v>SWC_ALC_PUB_GF</v>
          </cell>
        </row>
        <row r="368">
          <cell r="B368" t="str">
            <v>SWC_ALC_PUB_JB</v>
          </cell>
        </row>
        <row r="369">
          <cell r="B369" t="str">
            <v>SWC_ALC_PUB_JS</v>
          </cell>
        </row>
        <row r="370">
          <cell r="B370" t="str">
            <v>SWC_ALC_PUB_MS</v>
          </cell>
        </row>
        <row r="371">
          <cell r="B371" t="str">
            <v>SWC_ALC_PUB_SM</v>
          </cell>
        </row>
        <row r="372">
          <cell r="B372" t="str">
            <v>SWC_ALC_PUB_TB</v>
          </cell>
        </row>
        <row r="373">
          <cell r="B373" t="str">
            <v>SWC_ALCPRI_FRTH</v>
          </cell>
        </row>
        <row r="374">
          <cell r="B374" t="str">
            <v>SWC_ALCPUB_FRTH</v>
          </cell>
        </row>
        <row r="375">
          <cell r="B375" t="str">
            <v>SWC_ALNDALE_C01</v>
          </cell>
        </row>
        <row r="376">
          <cell r="B376" t="str">
            <v>SWC_ALNDALE_DSN</v>
          </cell>
        </row>
        <row r="377">
          <cell r="B377" t="str">
            <v>SWC_ALNDALE_OPT</v>
          </cell>
        </row>
        <row r="378">
          <cell r="B378" t="str">
            <v>SWC_ANNAN2_PH2</v>
          </cell>
        </row>
        <row r="379">
          <cell r="B379" t="str">
            <v>SWC_AQSSIN_C01</v>
          </cell>
        </row>
        <row r="380">
          <cell r="B380" t="str">
            <v>SWC_ARDERSIER_C</v>
          </cell>
        </row>
        <row r="381">
          <cell r="B381" t="str">
            <v>SWC_ARI_PUB_JB</v>
          </cell>
        </row>
        <row r="382">
          <cell r="B382" t="str">
            <v>SWC_ASCGBUTE_SC</v>
          </cell>
        </row>
        <row r="383">
          <cell r="B383" t="str">
            <v>SWC_ASCOG_C01</v>
          </cell>
        </row>
        <row r="384">
          <cell r="B384" t="str">
            <v>SWC_ASCOG_DSN</v>
          </cell>
        </row>
        <row r="385">
          <cell r="B385" t="str">
            <v>SWC_ASCOG_OPT</v>
          </cell>
        </row>
        <row r="386">
          <cell r="B386" t="str">
            <v>SWC_ASSYNT_C01</v>
          </cell>
        </row>
        <row r="387">
          <cell r="B387" t="str">
            <v>SWC_AST_SUP_AP</v>
          </cell>
        </row>
        <row r="388">
          <cell r="B388" t="str">
            <v>SWC_AST_SUP_C01</v>
          </cell>
        </row>
        <row r="389">
          <cell r="B389" t="str">
            <v>SWC_AST_SUP_EB</v>
          </cell>
        </row>
        <row r="390">
          <cell r="B390" t="str">
            <v>SWC_AST_SUP_HM</v>
          </cell>
        </row>
        <row r="391">
          <cell r="B391" t="str">
            <v>SWC_AST_SUP_TB</v>
          </cell>
        </row>
        <row r="392">
          <cell r="B392" t="str">
            <v>SWC_AUCHN_KIM_C</v>
          </cell>
        </row>
        <row r="393">
          <cell r="B393" t="str">
            <v>SWC_AUCHN_KIM_D</v>
          </cell>
        </row>
        <row r="394">
          <cell r="B394" t="str">
            <v>SWC_AUCHROBT_C</v>
          </cell>
        </row>
        <row r="395">
          <cell r="B395" t="str">
            <v>SWC_AUCHROBT_D</v>
          </cell>
        </row>
        <row r="396">
          <cell r="B396" t="str">
            <v>SWC_AYRKNOC_C01</v>
          </cell>
        </row>
        <row r="397">
          <cell r="B397" t="str">
            <v>SWC_AYRKNOC_D</v>
          </cell>
        </row>
        <row r="398">
          <cell r="B398" t="str">
            <v>SWC_BACKIES_C01</v>
          </cell>
        </row>
        <row r="399">
          <cell r="B399" t="str">
            <v>SWC_BALBEGGI_C</v>
          </cell>
        </row>
        <row r="400">
          <cell r="B400" t="str">
            <v>SWC_BALBEGGI_D</v>
          </cell>
        </row>
        <row r="401">
          <cell r="B401" t="str">
            <v>SWC_BALBEUC_C01</v>
          </cell>
        </row>
        <row r="402">
          <cell r="B402" t="str">
            <v>SWC_BALCHAR_C01</v>
          </cell>
        </row>
        <row r="403">
          <cell r="B403" t="str">
            <v>SWC_BALCHMYL_C</v>
          </cell>
        </row>
        <row r="404">
          <cell r="B404" t="str">
            <v>SWC_BALJAFFRY_C</v>
          </cell>
        </row>
        <row r="405">
          <cell r="B405" t="str">
            <v>SWC_BALMORE_C</v>
          </cell>
        </row>
        <row r="406">
          <cell r="B406" t="str">
            <v>SWC_BALMORESC_D</v>
          </cell>
        </row>
        <row r="407">
          <cell r="B407" t="str">
            <v>SWC_BALMORGG_SC</v>
          </cell>
        </row>
        <row r="408">
          <cell r="B408" t="str">
            <v>SWC_BALMULO_C</v>
          </cell>
        </row>
        <row r="409">
          <cell r="B409" t="str">
            <v>SWC_BALMULO_D</v>
          </cell>
        </row>
        <row r="410">
          <cell r="B410" t="str">
            <v>SWC_BANCHY_C01</v>
          </cell>
        </row>
        <row r="411">
          <cell r="B411" t="str">
            <v>SWC_BANCHY_DSN</v>
          </cell>
        </row>
        <row r="412">
          <cell r="B412" t="str">
            <v>SWC_BANCHY_OPT</v>
          </cell>
        </row>
        <row r="413">
          <cell r="B413" t="str">
            <v>SWC_BANKNOCK_C</v>
          </cell>
        </row>
        <row r="414">
          <cell r="B414" t="str">
            <v>SWC_BANKNOCK_D</v>
          </cell>
        </row>
        <row r="415">
          <cell r="B415" t="str">
            <v>SWC_BARLCYE_C</v>
          </cell>
        </row>
        <row r="416">
          <cell r="B416" t="str">
            <v>SWC_BARLCYE_D</v>
          </cell>
        </row>
        <row r="417">
          <cell r="B417" t="str">
            <v>SWC_BCHGATE_EB</v>
          </cell>
        </row>
        <row r="418">
          <cell r="B418" t="str">
            <v>SWC_BCHGATE_MN</v>
          </cell>
        </row>
        <row r="419">
          <cell r="B419" t="str">
            <v>SWC_BDSSIN_C01</v>
          </cell>
        </row>
        <row r="420">
          <cell r="B420" t="str">
            <v>SWC_BEAULY_C01</v>
          </cell>
        </row>
        <row r="421">
          <cell r="B421" t="str">
            <v>SWC_BELL_BY_BB</v>
          </cell>
        </row>
        <row r="422">
          <cell r="B422" t="str">
            <v>SWC_BELL_BY_C01</v>
          </cell>
        </row>
        <row r="423">
          <cell r="B423" t="str">
            <v>SWC_BELL_BY_EB</v>
          </cell>
        </row>
        <row r="424">
          <cell r="B424" t="str">
            <v>SWC_BELL_BY_IH</v>
          </cell>
        </row>
        <row r="425">
          <cell r="B425" t="str">
            <v>SWC_BELWOOD_C</v>
          </cell>
        </row>
        <row r="426">
          <cell r="B426" t="str">
            <v>SWC_BELWOOD_D</v>
          </cell>
        </row>
        <row r="427">
          <cell r="B427" t="str">
            <v>SWC_BENDOHY_C01</v>
          </cell>
        </row>
        <row r="428">
          <cell r="B428" t="str">
            <v>SWC_BLACISLE_C0</v>
          </cell>
        </row>
        <row r="429">
          <cell r="B429" t="str">
            <v>SWC_BLACKIMR_C</v>
          </cell>
        </row>
        <row r="430">
          <cell r="B430" t="str">
            <v>SWC_BLACKIMR_D</v>
          </cell>
        </row>
        <row r="431">
          <cell r="B431" t="str">
            <v>SWC_BLRATHL_C01</v>
          </cell>
        </row>
        <row r="432">
          <cell r="B432" t="str">
            <v>SWC_BOSWELL_C</v>
          </cell>
        </row>
        <row r="433">
          <cell r="B433" t="str">
            <v>SWC_BOSWELL_D</v>
          </cell>
        </row>
        <row r="434">
          <cell r="B434" t="str">
            <v>SWC_BPTSALEN_C</v>
          </cell>
        </row>
        <row r="435">
          <cell r="B435" t="str">
            <v>SWC_BRANCHTN_C</v>
          </cell>
        </row>
        <row r="436">
          <cell r="B436" t="str">
            <v>SWC_BRANCHTN_D</v>
          </cell>
        </row>
        <row r="437">
          <cell r="B437" t="str">
            <v>SWC_BRD_MYOT_C</v>
          </cell>
        </row>
        <row r="438">
          <cell r="B438" t="str">
            <v>SWC_BRD_MYOT_D</v>
          </cell>
        </row>
        <row r="439">
          <cell r="B439" t="str">
            <v>SWC_BRIDGEND_C</v>
          </cell>
        </row>
        <row r="440">
          <cell r="B440" t="str">
            <v>SWC_BROALAN_C01</v>
          </cell>
        </row>
        <row r="441">
          <cell r="B441" t="str">
            <v>SWC_BUCKIE_C01</v>
          </cell>
        </row>
        <row r="442">
          <cell r="B442" t="str">
            <v>SWC_BURGIR_C</v>
          </cell>
        </row>
        <row r="443">
          <cell r="B443" t="str">
            <v>SWC_BURGIR_D</v>
          </cell>
        </row>
        <row r="444">
          <cell r="B444" t="str">
            <v>SWC_BUS_DEV_PLN</v>
          </cell>
        </row>
        <row r="445">
          <cell r="B445" t="str">
            <v>SWC_BUSMETER_C</v>
          </cell>
        </row>
        <row r="446">
          <cell r="B446" t="str">
            <v>SWC_BUSMETER_DA</v>
          </cell>
        </row>
        <row r="447">
          <cell r="B447" t="str">
            <v>SWC_BUSMETER_ED</v>
          </cell>
        </row>
        <row r="448">
          <cell r="B448" t="str">
            <v>SWC_BUSMETER_JC</v>
          </cell>
        </row>
        <row r="449">
          <cell r="B449" t="str">
            <v>SWC_BUSMETER_JS</v>
          </cell>
        </row>
        <row r="450">
          <cell r="B450" t="str">
            <v>SWC_BUSMETER_MN</v>
          </cell>
        </row>
        <row r="451">
          <cell r="B451" t="str">
            <v>SWC_BUSMETER_RM</v>
          </cell>
        </row>
        <row r="452">
          <cell r="B452" t="str">
            <v>SWC_BUSMETER_SC</v>
          </cell>
        </row>
        <row r="453">
          <cell r="B453" t="str">
            <v>SWC_BVREPR_C01</v>
          </cell>
        </row>
        <row r="454">
          <cell r="B454" t="str">
            <v>SWC_CAIRNHILL_C</v>
          </cell>
        </row>
        <row r="455">
          <cell r="B455" t="str">
            <v>SWC_CAIRNHILL_D</v>
          </cell>
        </row>
        <row r="456">
          <cell r="B456" t="str">
            <v>SWC_CAIRNRYAN_C</v>
          </cell>
        </row>
        <row r="457">
          <cell r="B457" t="str">
            <v>SWC_CAIRNRYAN_D</v>
          </cell>
        </row>
        <row r="458">
          <cell r="B458" t="str">
            <v>SWC_CAMP_KIL_C2</v>
          </cell>
        </row>
        <row r="459">
          <cell r="B459" t="str">
            <v>SWC_CAMP_TRK1_C</v>
          </cell>
        </row>
        <row r="460">
          <cell r="B460" t="str">
            <v>SWC_CANLST_C01</v>
          </cell>
        </row>
        <row r="461">
          <cell r="B461" t="str">
            <v>SWC_CARBRAIN_C</v>
          </cell>
        </row>
        <row r="462">
          <cell r="B462" t="str">
            <v>SWC_CARBRAIN_D</v>
          </cell>
        </row>
        <row r="463">
          <cell r="B463" t="str">
            <v>SWC_CARMANS_C01</v>
          </cell>
        </row>
        <row r="464">
          <cell r="B464" t="str">
            <v>SWC_CARNBESTH_C</v>
          </cell>
        </row>
        <row r="465">
          <cell r="B465" t="str">
            <v>SWC_CARNBESTH_D</v>
          </cell>
        </row>
        <row r="466">
          <cell r="B466" t="str">
            <v>SWC_CARNBESTH_X</v>
          </cell>
        </row>
        <row r="467">
          <cell r="B467" t="str">
            <v>SWC_CARRADALE_C</v>
          </cell>
        </row>
        <row r="468">
          <cell r="B468" t="str">
            <v>SWC_CARRADALE_D</v>
          </cell>
        </row>
        <row r="469">
          <cell r="B469" t="str">
            <v>SWC_CARSLTH_C01</v>
          </cell>
        </row>
        <row r="470">
          <cell r="B470" t="str">
            <v>SWC_CASHEAD_ROH</v>
          </cell>
        </row>
        <row r="471">
          <cell r="B471" t="str">
            <v>SWC_CAWDOR_C01</v>
          </cell>
        </row>
        <row r="472">
          <cell r="B472" t="str">
            <v>SWC_CD143</v>
          </cell>
        </row>
        <row r="473">
          <cell r="B473" t="str">
            <v>SWC_CD180</v>
          </cell>
        </row>
        <row r="474">
          <cell r="B474" t="str">
            <v>SWC_CD191</v>
          </cell>
        </row>
        <row r="475">
          <cell r="B475" t="str">
            <v>SWC_CD197</v>
          </cell>
        </row>
        <row r="476">
          <cell r="B476" t="str">
            <v>SWC_CD202</v>
          </cell>
        </row>
        <row r="477">
          <cell r="B477" t="str">
            <v>SWC_CD204</v>
          </cell>
        </row>
        <row r="478">
          <cell r="B478" t="str">
            <v>SWC_CD206</v>
          </cell>
        </row>
        <row r="479">
          <cell r="B479" t="str">
            <v>SWC_CD207</v>
          </cell>
        </row>
        <row r="480">
          <cell r="B480" t="str">
            <v>SWC_CD209</v>
          </cell>
        </row>
        <row r="481">
          <cell r="B481" t="str">
            <v>SWC_CD210</v>
          </cell>
        </row>
        <row r="482">
          <cell r="B482" t="str">
            <v>SWC_CD211</v>
          </cell>
        </row>
        <row r="483">
          <cell r="B483" t="str">
            <v>SWC_CD212</v>
          </cell>
        </row>
        <row r="484">
          <cell r="B484" t="str">
            <v>SWC_CD213</v>
          </cell>
        </row>
        <row r="485">
          <cell r="B485" t="str">
            <v>SWC_CD214</v>
          </cell>
        </row>
        <row r="486">
          <cell r="B486" t="str">
            <v>SWC_CD215</v>
          </cell>
        </row>
        <row r="487">
          <cell r="B487" t="str">
            <v>SWC_CD217</v>
          </cell>
        </row>
        <row r="488">
          <cell r="B488" t="str">
            <v>SWC_CD219</v>
          </cell>
        </row>
        <row r="489">
          <cell r="B489" t="str">
            <v>SWC_CD220</v>
          </cell>
        </row>
        <row r="490">
          <cell r="B490" t="str">
            <v>SWC_CD221</v>
          </cell>
        </row>
        <row r="491">
          <cell r="B491" t="str">
            <v>SWC_CD223</v>
          </cell>
        </row>
        <row r="492">
          <cell r="B492" t="str">
            <v>SWC_CD224</v>
          </cell>
        </row>
        <row r="493">
          <cell r="B493" t="str">
            <v>SWC_CD225</v>
          </cell>
        </row>
        <row r="494">
          <cell r="B494" t="str">
            <v>SWC_CD226</v>
          </cell>
        </row>
        <row r="495">
          <cell r="B495" t="str">
            <v>SWC_CD232</v>
          </cell>
        </row>
        <row r="496">
          <cell r="B496" t="str">
            <v>SWC_CD233</v>
          </cell>
        </row>
        <row r="497">
          <cell r="B497" t="str">
            <v>SWC_CD235</v>
          </cell>
        </row>
        <row r="498">
          <cell r="B498" t="str">
            <v>SWC_CD236</v>
          </cell>
        </row>
        <row r="499">
          <cell r="B499" t="str">
            <v>SWC_CD239</v>
          </cell>
        </row>
        <row r="500">
          <cell r="B500" t="str">
            <v>SWC_CD243</v>
          </cell>
        </row>
        <row r="501">
          <cell r="B501" t="str">
            <v>SWC_CD247</v>
          </cell>
        </row>
        <row r="502">
          <cell r="B502" t="str">
            <v>SWC_CD251</v>
          </cell>
        </row>
        <row r="503">
          <cell r="B503" t="str">
            <v>SWC_CHAPWEST_C</v>
          </cell>
        </row>
        <row r="504">
          <cell r="B504" t="str">
            <v>SWC_CHAPWEST_D</v>
          </cell>
        </row>
        <row r="505">
          <cell r="B505" t="str">
            <v>SWC_CHURCHST_C</v>
          </cell>
        </row>
        <row r="506">
          <cell r="B506" t="str">
            <v>SWC_CHURCHST_C</v>
          </cell>
        </row>
        <row r="507">
          <cell r="B507" t="str">
            <v>SWC_CHURCHST_D</v>
          </cell>
        </row>
        <row r="508">
          <cell r="B508" t="str">
            <v>SWC_CIDPRV2_DM</v>
          </cell>
        </row>
        <row r="509">
          <cell r="B509" t="str">
            <v>SWC_CIDTHERM_C</v>
          </cell>
        </row>
        <row r="510">
          <cell r="B510" t="str">
            <v>SWC_CLARKYH_C01</v>
          </cell>
        </row>
        <row r="511">
          <cell r="B511" t="str">
            <v>SWC_CLEAN_O</v>
          </cell>
        </row>
        <row r="512">
          <cell r="B512" t="str">
            <v>SWC_CLOVENFRD_C</v>
          </cell>
        </row>
        <row r="513">
          <cell r="B513" t="str">
            <v>SWC_CLOVENFRD_D</v>
          </cell>
        </row>
        <row r="514">
          <cell r="B514" t="str">
            <v>SWC_CM_MATS_C01</v>
          </cell>
        </row>
        <row r="515">
          <cell r="B515" t="str">
            <v>SWC_CM_MATS_MN</v>
          </cell>
        </row>
        <row r="516">
          <cell r="B516" t="str">
            <v>SWC_CM_MATS_RM</v>
          </cell>
        </row>
        <row r="517">
          <cell r="B517" t="str">
            <v>SWC_COALSNOTN_C</v>
          </cell>
        </row>
        <row r="518">
          <cell r="B518" t="str">
            <v>SWC_COALSNOTN_D</v>
          </cell>
        </row>
        <row r="519">
          <cell r="B519" t="str">
            <v>SWC_COCHRANE_C</v>
          </cell>
        </row>
        <row r="520">
          <cell r="B520" t="str">
            <v>SWC_COCHRANE_O</v>
          </cell>
        </row>
        <row r="521">
          <cell r="B521" t="str">
            <v>SWC_COLEBROOK_O</v>
          </cell>
        </row>
        <row r="522">
          <cell r="B522" t="str">
            <v>SWC_CONCT_BMD</v>
          </cell>
        </row>
        <row r="523">
          <cell r="B523" t="str">
            <v>SWC_CONCT_C01</v>
          </cell>
        </row>
        <row r="524">
          <cell r="B524" t="str">
            <v>SWC_CONCT_JML</v>
          </cell>
        </row>
        <row r="525">
          <cell r="B525" t="str">
            <v>SWC_CONTMTR_BM</v>
          </cell>
        </row>
        <row r="526">
          <cell r="B526" t="str">
            <v>SWC_CONTMTR_C01</v>
          </cell>
        </row>
        <row r="527">
          <cell r="B527" t="str">
            <v>SWC_CONTMTR_ED</v>
          </cell>
        </row>
        <row r="528">
          <cell r="B528" t="str">
            <v>SWC_CONTMTR_JS</v>
          </cell>
        </row>
        <row r="529">
          <cell r="B529" t="str">
            <v>SWC_CRANBERRY_C</v>
          </cell>
        </row>
        <row r="530">
          <cell r="B530" t="str">
            <v>SWC_CRANBERRY_D</v>
          </cell>
        </row>
        <row r="531">
          <cell r="B531" t="str">
            <v>SWC_CRAWHIL_OPT</v>
          </cell>
        </row>
        <row r="532">
          <cell r="B532" t="str">
            <v>SWC_CRGMILLER_C</v>
          </cell>
        </row>
        <row r="533">
          <cell r="B533" t="str">
            <v>SWC_CRGMILLER_D</v>
          </cell>
        </row>
        <row r="534">
          <cell r="B534" t="str">
            <v>SWC_CRITAYR10_C</v>
          </cell>
        </row>
        <row r="535">
          <cell r="B535" t="str">
            <v>SWC_CRMARTY_C01</v>
          </cell>
        </row>
        <row r="536">
          <cell r="B536" t="str">
            <v>SWC_CROSHOUSE_C</v>
          </cell>
        </row>
        <row r="537">
          <cell r="B537" t="str">
            <v>SWC_CROSHOUSE_D</v>
          </cell>
        </row>
        <row r="538">
          <cell r="B538" t="str">
            <v>SWC_CROYBURN_C</v>
          </cell>
        </row>
        <row r="539">
          <cell r="B539" t="str">
            <v>SWC_CROYBURN_D</v>
          </cell>
        </row>
        <row r="540">
          <cell r="B540" t="str">
            <v>SWC_CRYSTALGT_C</v>
          </cell>
        </row>
        <row r="541">
          <cell r="B541" t="str">
            <v>SWC_CRYSTALGT_D</v>
          </cell>
        </row>
        <row r="542">
          <cell r="B542" t="str">
            <v>SWC_CULLODE_C01</v>
          </cell>
        </row>
        <row r="543">
          <cell r="B543" t="str">
            <v>SWC_DALCRUE_C01</v>
          </cell>
        </row>
        <row r="544">
          <cell r="B544" t="str">
            <v>SWC_DALCRUE_D</v>
          </cell>
        </row>
        <row r="545">
          <cell r="B545" t="str">
            <v>SWC_DALMALLY_C</v>
          </cell>
        </row>
        <row r="546">
          <cell r="B546" t="str">
            <v>SWC_DALMALLY_D</v>
          </cell>
        </row>
        <row r="547">
          <cell r="B547" t="str">
            <v>SWC_DALMCLT_A_D</v>
          </cell>
        </row>
        <row r="548">
          <cell r="B548" t="str">
            <v>SWC_DALMCLT-A_C</v>
          </cell>
        </row>
        <row r="549">
          <cell r="B549" t="str">
            <v>SWC_DALQURN_BM</v>
          </cell>
        </row>
        <row r="550">
          <cell r="B550" t="str">
            <v>SWC_DALQURN_C01</v>
          </cell>
        </row>
        <row r="551">
          <cell r="B551" t="str">
            <v>SWC_DALQURN_KM</v>
          </cell>
        </row>
        <row r="552">
          <cell r="B552" t="str">
            <v>SWC_DANA_C</v>
          </cell>
        </row>
        <row r="553">
          <cell r="B553" t="str">
            <v>SWC_DANA_D</v>
          </cell>
        </row>
        <row r="554">
          <cell r="B554" t="str">
            <v>SWC_DEANFLD_C01</v>
          </cell>
        </row>
        <row r="555">
          <cell r="B555" t="str">
            <v>SWC_DEANFLD_DSN</v>
          </cell>
        </row>
        <row r="556">
          <cell r="B556" t="str">
            <v>SWC_DEANFLD_OPT</v>
          </cell>
        </row>
        <row r="557">
          <cell r="B557" t="str">
            <v>SWC_DIV_R_NREG</v>
          </cell>
        </row>
        <row r="558">
          <cell r="B558" t="str">
            <v>SWC_DIV_R_REG</v>
          </cell>
        </row>
        <row r="559">
          <cell r="B559" t="str">
            <v>SWC_DIV083</v>
          </cell>
        </row>
        <row r="560">
          <cell r="B560" t="str">
            <v>SWC_DIV123</v>
          </cell>
        </row>
        <row r="561">
          <cell r="B561" t="str">
            <v>SWC_DIV124</v>
          </cell>
        </row>
        <row r="562">
          <cell r="B562" t="str">
            <v>SWC_DIV125</v>
          </cell>
        </row>
        <row r="563">
          <cell r="B563" t="str">
            <v>SWC_DIV128</v>
          </cell>
        </row>
        <row r="564">
          <cell r="B564" t="str">
            <v>SWC_DIV129</v>
          </cell>
        </row>
        <row r="565">
          <cell r="B565" t="str">
            <v>SWC_DIV130</v>
          </cell>
        </row>
        <row r="566">
          <cell r="B566" t="str">
            <v>SWC_DIV135</v>
          </cell>
        </row>
        <row r="567">
          <cell r="B567" t="str">
            <v>SWC_DIV140</v>
          </cell>
        </row>
        <row r="568">
          <cell r="B568" t="str">
            <v>SWC_DIVAMEET</v>
          </cell>
        </row>
        <row r="569">
          <cell r="B569" t="str">
            <v>SWC_DIVEXT_AM</v>
          </cell>
        </row>
        <row r="570">
          <cell r="B570" t="str">
            <v>SWC_DIVEXT_BB</v>
          </cell>
        </row>
        <row r="571">
          <cell r="B571" t="str">
            <v>SWC_DIVEXT_C01</v>
          </cell>
        </row>
        <row r="572">
          <cell r="B572" t="str">
            <v>SWC_DIVEXT_DP</v>
          </cell>
        </row>
        <row r="573">
          <cell r="B573" t="str">
            <v>SWC_DIVEXT_JML</v>
          </cell>
        </row>
        <row r="574">
          <cell r="B574" t="str">
            <v>SWC_DIVEXT_KN</v>
          </cell>
        </row>
        <row r="575">
          <cell r="B575" t="str">
            <v>SWC_DMA_ED_C01</v>
          </cell>
        </row>
        <row r="576">
          <cell r="B576" t="str">
            <v>SWC_DMACARR_AMC</v>
          </cell>
        </row>
        <row r="577">
          <cell r="B577" t="str">
            <v>SWC_DMACARR_C</v>
          </cell>
        </row>
        <row r="578">
          <cell r="B578" t="str">
            <v>SWC_DMAED02_C</v>
          </cell>
        </row>
        <row r="579">
          <cell r="B579" t="str">
            <v>SWC_DMAED02_RMP</v>
          </cell>
        </row>
        <row r="580">
          <cell r="B580" t="str">
            <v>SWC_DMAEDLAR_C</v>
          </cell>
        </row>
        <row r="581">
          <cell r="B581" t="str">
            <v>SWC_DMAEDLAR_DM</v>
          </cell>
        </row>
        <row r="582">
          <cell r="B582" t="str">
            <v>SWC_DMAEDLAR_DT</v>
          </cell>
        </row>
        <row r="583">
          <cell r="B583" t="str">
            <v>SWC_DMAEDLAR_ED</v>
          </cell>
        </row>
        <row r="584">
          <cell r="B584" t="str">
            <v>SWC_DMAFORT_AMC</v>
          </cell>
        </row>
        <row r="585">
          <cell r="B585" t="str">
            <v>SWC_DMAFORT_C</v>
          </cell>
        </row>
        <row r="586">
          <cell r="B586" t="str">
            <v>SWC_DMAGLAS_AP</v>
          </cell>
        </row>
        <row r="587">
          <cell r="B587" t="str">
            <v>SWC_DMAGLAS_C</v>
          </cell>
        </row>
        <row r="588">
          <cell r="B588" t="str">
            <v>SWC_DMAGR234_C</v>
          </cell>
        </row>
        <row r="589">
          <cell r="B589" t="str">
            <v>SWC_DMAGR234_MS</v>
          </cell>
        </row>
        <row r="590">
          <cell r="B590" t="str">
            <v>SWC_DMAGRAM_C</v>
          </cell>
        </row>
        <row r="591">
          <cell r="B591" t="str">
            <v>SWC_DMAGRAM_MS</v>
          </cell>
        </row>
        <row r="592">
          <cell r="B592" t="str">
            <v>SWC_DMAIND_C</v>
          </cell>
        </row>
        <row r="593">
          <cell r="B593" t="str">
            <v>SWC_DMAMAT_C01</v>
          </cell>
        </row>
        <row r="594">
          <cell r="B594" t="str">
            <v>SWC_DMATAY_C</v>
          </cell>
        </row>
        <row r="595">
          <cell r="B595" t="str">
            <v>SWC_DMATAY_MS</v>
          </cell>
        </row>
        <row r="596">
          <cell r="B596" t="str">
            <v>SWC_DMATAY4_C</v>
          </cell>
        </row>
        <row r="597">
          <cell r="B597" t="str">
            <v>SWC_DMATAY4_MS</v>
          </cell>
        </row>
        <row r="598">
          <cell r="B598" t="str">
            <v>SWC_DOLPHING_C</v>
          </cell>
        </row>
        <row r="599">
          <cell r="B599" t="str">
            <v>SWC_DOLPHING_D</v>
          </cell>
        </row>
        <row r="600">
          <cell r="B600" t="str">
            <v>SWC_DUNCANSO_C</v>
          </cell>
        </row>
        <row r="601">
          <cell r="B601" t="str">
            <v>SWC_DUNCANSO_D</v>
          </cell>
        </row>
        <row r="602">
          <cell r="B602" t="str">
            <v>SWC_DUNCANSO_O</v>
          </cell>
        </row>
        <row r="603">
          <cell r="B603" t="str">
            <v>SWC_DUNINO_C</v>
          </cell>
        </row>
        <row r="604">
          <cell r="B604" t="str">
            <v>SWC_DUNINO_D</v>
          </cell>
        </row>
        <row r="605">
          <cell r="B605" t="str">
            <v>SWC_DUNNICHN_C</v>
          </cell>
        </row>
        <row r="606">
          <cell r="B606" t="str">
            <v>SWC_DUNNICHN_D</v>
          </cell>
        </row>
        <row r="607">
          <cell r="B607" t="str">
            <v>SWC_DUNSIDE_C</v>
          </cell>
        </row>
        <row r="608">
          <cell r="B608" t="str">
            <v>SWC_DUNSIDE_D</v>
          </cell>
        </row>
        <row r="609">
          <cell r="B609" t="str">
            <v>SWC_EASTBUSH_C</v>
          </cell>
        </row>
        <row r="610">
          <cell r="B610" t="str">
            <v>SWC_EASTBUSH_D</v>
          </cell>
        </row>
        <row r="611">
          <cell r="B611" t="str">
            <v>SWC_EASTKILB_C</v>
          </cell>
        </row>
        <row r="612">
          <cell r="B612" t="str">
            <v>SWC_EASTKILB_D</v>
          </cell>
        </row>
        <row r="613">
          <cell r="B613" t="str">
            <v>SWC_EASTR_LPA_C</v>
          </cell>
        </row>
        <row r="614">
          <cell r="B614" t="str">
            <v>SWC_EASTR_LPA_D</v>
          </cell>
        </row>
        <row r="615">
          <cell r="B615" t="str">
            <v>SWC_EAYRLR_C01</v>
          </cell>
        </row>
        <row r="616">
          <cell r="B616" t="str">
            <v>SWC_ED_MUB_C01</v>
          </cell>
        </row>
        <row r="617">
          <cell r="B617" t="str">
            <v>SWC_ED_MUB_DM</v>
          </cell>
        </row>
        <row r="618">
          <cell r="B618" t="str">
            <v>SWC_EDI_KEIR_C</v>
          </cell>
        </row>
        <row r="619">
          <cell r="B619" t="str">
            <v>SWC_EDI_KEIR_D</v>
          </cell>
        </row>
        <row r="620">
          <cell r="B620" t="str">
            <v>SWC_EDINSBRDG_C</v>
          </cell>
        </row>
        <row r="621">
          <cell r="B621" t="str">
            <v>SWC_EDZELL_C01</v>
          </cell>
        </row>
        <row r="622">
          <cell r="B622" t="str">
            <v>SWC_EDZELL_DSN</v>
          </cell>
        </row>
        <row r="623">
          <cell r="B623" t="str">
            <v>SWC_EDZELL_OPT</v>
          </cell>
        </row>
        <row r="624">
          <cell r="B624" t="str">
            <v>SWC_EKCU_RESURV</v>
          </cell>
        </row>
        <row r="625">
          <cell r="B625" t="str">
            <v>SWC_ELZY_DSN</v>
          </cell>
        </row>
        <row r="626">
          <cell r="B626" t="str">
            <v>SWC_ELZY_OPT</v>
          </cell>
        </row>
        <row r="627">
          <cell r="B627" t="str">
            <v>SWC_ELZY_RD_C01</v>
          </cell>
        </row>
        <row r="628">
          <cell r="B628" t="str">
            <v>SWC_EXTCON_AM</v>
          </cell>
        </row>
        <row r="629">
          <cell r="B629" t="str">
            <v>SWC_EXTCON_BB</v>
          </cell>
        </row>
        <row r="630">
          <cell r="B630" t="str">
            <v>SWC_EXTCON_C01</v>
          </cell>
        </row>
        <row r="631">
          <cell r="B631" t="str">
            <v>SWC_EXTCON_DP</v>
          </cell>
        </row>
        <row r="632">
          <cell r="B632" t="str">
            <v>SWC_EXTCON_JML</v>
          </cell>
        </row>
        <row r="633">
          <cell r="B633" t="str">
            <v>SWC_EXTCON_KN</v>
          </cell>
        </row>
        <row r="634">
          <cell r="B634" t="str">
            <v>SWC_EXTNSTD_AM</v>
          </cell>
        </row>
        <row r="635">
          <cell r="B635" t="str">
            <v>SWC_EXTNSTD_BB</v>
          </cell>
        </row>
        <row r="636">
          <cell r="B636" t="str">
            <v>SWC_EXTNSTD_C01</v>
          </cell>
        </row>
        <row r="637">
          <cell r="B637" t="str">
            <v>SWC_EXTNSTD_DP</v>
          </cell>
        </row>
        <row r="638">
          <cell r="B638" t="str">
            <v>SWC_EXTNSTD_JML</v>
          </cell>
        </row>
        <row r="639">
          <cell r="B639" t="str">
            <v>SWC_EXTNSTD_KN</v>
          </cell>
        </row>
        <row r="640">
          <cell r="B640" t="str">
            <v>SWC_FADNWIL_C01</v>
          </cell>
        </row>
        <row r="641">
          <cell r="B641" t="str">
            <v>SWC_FADNWIL_C01</v>
          </cell>
        </row>
        <row r="642">
          <cell r="B642" t="str">
            <v>SWC_FADNWIL_D</v>
          </cell>
        </row>
        <row r="643">
          <cell r="B643" t="str">
            <v>SWC_FBMETER_C01</v>
          </cell>
        </row>
        <row r="644">
          <cell r="B644" t="str">
            <v>SWC_FBMETER_IH</v>
          </cell>
        </row>
        <row r="645">
          <cell r="B645" t="str">
            <v>SWC_FENVILGE_C</v>
          </cell>
        </row>
        <row r="646">
          <cell r="B646" t="str">
            <v>SWC_FENVILGE_D</v>
          </cell>
        </row>
        <row r="647">
          <cell r="B647" t="str">
            <v>SWC_FERNHILL_C</v>
          </cell>
        </row>
        <row r="648">
          <cell r="B648" t="str">
            <v>SWC_FFSSIN_C01</v>
          </cell>
        </row>
        <row r="649">
          <cell r="B649" t="str">
            <v>SWC_FH_SNAG_BM</v>
          </cell>
        </row>
        <row r="650">
          <cell r="B650" t="str">
            <v>SWC_FH_SNAG_C01</v>
          </cell>
        </row>
        <row r="651">
          <cell r="B651" t="str">
            <v>SWC_FH_SNAG_DT</v>
          </cell>
        </row>
        <row r="652">
          <cell r="B652" t="str">
            <v>SWC_FH_SNAG_EB</v>
          </cell>
        </row>
        <row r="653">
          <cell r="B653" t="str">
            <v>SWC_FH_SNAG_ED</v>
          </cell>
        </row>
        <row r="654">
          <cell r="B654" t="str">
            <v>SWC_FH_SNAG_JS</v>
          </cell>
        </row>
        <row r="655">
          <cell r="B655" t="str">
            <v>SWC_FIREHYD_BM</v>
          </cell>
        </row>
        <row r="656">
          <cell r="B656" t="str">
            <v>SWC_FIREHYD_C01</v>
          </cell>
        </row>
        <row r="657">
          <cell r="B657" t="str">
            <v>SWC_FIREHYD_CMD</v>
          </cell>
        </row>
        <row r="658">
          <cell r="B658" t="str">
            <v>SWC_FIREHYD_DA</v>
          </cell>
        </row>
        <row r="659">
          <cell r="B659" t="str">
            <v>SWC_FIREHYD_DT</v>
          </cell>
        </row>
        <row r="660">
          <cell r="B660" t="str">
            <v>SWC_FIREHYD_EB</v>
          </cell>
        </row>
        <row r="661">
          <cell r="B661" t="str">
            <v>SWC_FIREHYD_ED</v>
          </cell>
        </row>
        <row r="662">
          <cell r="B662" t="str">
            <v>SWC_FIREHYD_JB</v>
          </cell>
        </row>
        <row r="663">
          <cell r="B663" t="str">
            <v>SWC_FIREHYD_JML</v>
          </cell>
        </row>
        <row r="664">
          <cell r="B664" t="str">
            <v>SWC_FIREHYD_JS</v>
          </cell>
        </row>
        <row r="665">
          <cell r="B665" t="str">
            <v>SWC_FIREHYD_ML</v>
          </cell>
        </row>
        <row r="666">
          <cell r="B666" t="str">
            <v>SWC_FIREHYD_RM</v>
          </cell>
        </row>
        <row r="667">
          <cell r="B667" t="str">
            <v>SWC_FIREHYD_SC</v>
          </cell>
        </row>
        <row r="668">
          <cell r="B668" t="str">
            <v>SWC_FOCHABERS_C</v>
          </cell>
        </row>
        <row r="669">
          <cell r="B669" t="str">
            <v>SWC_FOCHABERS_D</v>
          </cell>
        </row>
        <row r="670">
          <cell r="B670" t="str">
            <v>SWC_FOXBAR_C</v>
          </cell>
        </row>
        <row r="671">
          <cell r="B671" t="str">
            <v>SWC_FOXBAR_C</v>
          </cell>
        </row>
        <row r="672">
          <cell r="B672" t="str">
            <v>SWC_FOXBAR_D</v>
          </cell>
        </row>
        <row r="673">
          <cell r="B673" t="str">
            <v>SWC_FREELND_C01</v>
          </cell>
        </row>
        <row r="674">
          <cell r="B674" t="str">
            <v>SWC_FREELND_D</v>
          </cell>
        </row>
        <row r="675">
          <cell r="B675" t="str">
            <v>SWC_GARTLOCH_C</v>
          </cell>
        </row>
        <row r="676">
          <cell r="B676" t="str">
            <v>SWC_GARTLOCH_D</v>
          </cell>
        </row>
        <row r="677">
          <cell r="B677" t="str">
            <v>SWC_GBRIDGE_C01</v>
          </cell>
        </row>
        <row r="678">
          <cell r="B678" t="str">
            <v>SWC_GBRIDGE_D</v>
          </cell>
        </row>
        <row r="679">
          <cell r="B679" t="str">
            <v>SWC_GENERAL_D</v>
          </cell>
        </row>
        <row r="680">
          <cell r="B680" t="str">
            <v>SWC_GENIND_C01</v>
          </cell>
        </row>
        <row r="681">
          <cell r="B681" t="str">
            <v>SWC_GENON_C01</v>
          </cell>
        </row>
        <row r="682">
          <cell r="B682" t="str">
            <v>SWC_GLASDMA2_C</v>
          </cell>
        </row>
        <row r="683">
          <cell r="B683" t="str">
            <v>SWC_GLASDMA2_DM</v>
          </cell>
        </row>
        <row r="684">
          <cell r="B684" t="str">
            <v>SWC_GLASDMA2_MS</v>
          </cell>
        </row>
        <row r="685">
          <cell r="B685" t="str">
            <v>SWC_GLASDMA2_TM</v>
          </cell>
        </row>
        <row r="686">
          <cell r="B686" t="str">
            <v>SWC_GLASNOK_C01</v>
          </cell>
        </row>
        <row r="687">
          <cell r="B687" t="str">
            <v>SWC_GLEBRAE_C01</v>
          </cell>
        </row>
        <row r="688">
          <cell r="B688" t="str">
            <v>SWC_GLEBRAE_JML</v>
          </cell>
        </row>
        <row r="689">
          <cell r="B689" t="str">
            <v>SWC_GLENCORSE_C</v>
          </cell>
        </row>
        <row r="690">
          <cell r="B690" t="str">
            <v>SWC_GLENCORSE_D</v>
          </cell>
        </row>
        <row r="691">
          <cell r="B691" t="str">
            <v>SWC_GLENELG_C</v>
          </cell>
        </row>
        <row r="692">
          <cell r="B692" t="str">
            <v>SWC_GLENELG_D</v>
          </cell>
        </row>
        <row r="693">
          <cell r="B693" t="str">
            <v>SWC_GLENFARG_C</v>
          </cell>
        </row>
        <row r="694">
          <cell r="B694" t="str">
            <v>SWC_GLENGAP_C</v>
          </cell>
        </row>
        <row r="695">
          <cell r="B695" t="str">
            <v>SWC_GLENGAP_D</v>
          </cell>
        </row>
        <row r="696">
          <cell r="B696" t="str">
            <v>SWC_GLENMAV_C01</v>
          </cell>
        </row>
        <row r="697">
          <cell r="B697" t="str">
            <v>SWC_GLENSTRT_C</v>
          </cell>
        </row>
        <row r="698">
          <cell r="B698" t="str">
            <v>SWC_GLENSTRT_D</v>
          </cell>
        </row>
        <row r="699">
          <cell r="B699" t="str">
            <v>SWC_GORBAL_C1_C</v>
          </cell>
        </row>
        <row r="700">
          <cell r="B700" t="str">
            <v>SWC_GORBAL_C1_D</v>
          </cell>
        </row>
        <row r="701">
          <cell r="B701" t="str">
            <v>SWC_GOWRIE_C</v>
          </cell>
        </row>
        <row r="702">
          <cell r="B702" t="str">
            <v>SWC_GOWRIE_D</v>
          </cell>
        </row>
        <row r="703">
          <cell r="B703" t="str">
            <v>SWC_GRANTNLK_C</v>
          </cell>
        </row>
        <row r="704">
          <cell r="B704" t="str">
            <v>SWC_GRANTNSQ_C</v>
          </cell>
        </row>
        <row r="705">
          <cell r="B705" t="str">
            <v>SWC_GRANTNSQ_D</v>
          </cell>
        </row>
        <row r="706">
          <cell r="B706" t="str">
            <v>SWC_GREEN-RD_C</v>
          </cell>
        </row>
        <row r="707">
          <cell r="B707" t="str">
            <v>SWC_GREEN-RD_D</v>
          </cell>
        </row>
        <row r="708">
          <cell r="B708" t="str">
            <v>SWC_GREEN-RD_O</v>
          </cell>
        </row>
        <row r="709">
          <cell r="B709" t="str">
            <v>SWC_GRTJUNC_C</v>
          </cell>
        </row>
        <row r="710">
          <cell r="B710" t="str">
            <v>SWC_GRTJUNC_O</v>
          </cell>
        </row>
        <row r="711">
          <cell r="B711" t="str">
            <v>SWC_GRUID_C01</v>
          </cell>
        </row>
        <row r="712">
          <cell r="B712" t="str">
            <v>SWC_GWEST_C</v>
          </cell>
        </row>
        <row r="713">
          <cell r="B713" t="str">
            <v>SWC_GWEST_D</v>
          </cell>
        </row>
        <row r="714">
          <cell r="B714" t="str">
            <v>SWC_HARDGATE_D</v>
          </cell>
        </row>
        <row r="715">
          <cell r="B715" t="str">
            <v>SWC_HARDGTE_C01</v>
          </cell>
        </row>
        <row r="716">
          <cell r="B716" t="str">
            <v>SWC_HAYGDNS_C01</v>
          </cell>
        </row>
        <row r="717">
          <cell r="B717" t="str">
            <v>SWC_HAYGDNS_D</v>
          </cell>
        </row>
        <row r="718">
          <cell r="B718" t="str">
            <v>SWC_HELMSD_C01</v>
          </cell>
        </row>
        <row r="719">
          <cell r="B719" t="str">
            <v>SWC_HOODSHILL_C</v>
          </cell>
        </row>
        <row r="720">
          <cell r="B720" t="str">
            <v>SWC_HOODSHILL_D</v>
          </cell>
        </row>
        <row r="721">
          <cell r="B721" t="str">
            <v>SWC_HOTGP1_C01</v>
          </cell>
        </row>
        <row r="722">
          <cell r="B722" t="str">
            <v>SWC_HOTGP11_C01</v>
          </cell>
        </row>
        <row r="723">
          <cell r="B723" t="str">
            <v>SWC_HOTGP3_C01</v>
          </cell>
        </row>
        <row r="724">
          <cell r="B724" t="str">
            <v>SWC_HOTGP45_C01</v>
          </cell>
        </row>
        <row r="725">
          <cell r="B725" t="str">
            <v>SWC_HOTGRP63</v>
          </cell>
        </row>
        <row r="726">
          <cell r="B726" t="str">
            <v>SWC_HUTCHRD_C</v>
          </cell>
        </row>
        <row r="727">
          <cell r="B727" t="str">
            <v>SWC_HUTCHRD_D</v>
          </cell>
        </row>
        <row r="728">
          <cell r="B728" t="str">
            <v>SWC_ICEHOUSE_C</v>
          </cell>
        </row>
        <row r="729">
          <cell r="B729" t="str">
            <v>SWC_ICEHOUSE_O</v>
          </cell>
        </row>
        <row r="730">
          <cell r="B730" t="str">
            <v>SWC_IFOCTR38_C</v>
          </cell>
        </row>
        <row r="731">
          <cell r="B731" t="str">
            <v>SWC_IFOCTR38_O</v>
          </cell>
        </row>
        <row r="732">
          <cell r="B732" t="str">
            <v>SWC_IFOCTR39_C</v>
          </cell>
        </row>
        <row r="733">
          <cell r="B733" t="str">
            <v>SWC_IFOCTR39_O</v>
          </cell>
        </row>
        <row r="734">
          <cell r="B734" t="str">
            <v>SWC_IFOCTR40_C</v>
          </cell>
        </row>
        <row r="735">
          <cell r="B735" t="str">
            <v>SWC_IFOCTR40_O</v>
          </cell>
        </row>
        <row r="736">
          <cell r="B736" t="str">
            <v>SWC_IFOCTR41_C</v>
          </cell>
        </row>
        <row r="737">
          <cell r="B737" t="str">
            <v>SWC_IFOCTR41_O</v>
          </cell>
        </row>
        <row r="738">
          <cell r="B738" t="str">
            <v>SWC_INCIDENT1</v>
          </cell>
        </row>
        <row r="739">
          <cell r="B739" t="str">
            <v>SWC_INVERSS_C01</v>
          </cell>
        </row>
        <row r="740">
          <cell r="B740" t="str">
            <v>SWC_INVERSS_DSN</v>
          </cell>
        </row>
        <row r="741">
          <cell r="B741" t="str">
            <v>SWC_INVERSS_OPT</v>
          </cell>
        </row>
        <row r="742">
          <cell r="B742" t="str">
            <v>SWC_INVLDIA_C</v>
          </cell>
        </row>
        <row r="743">
          <cell r="B743" t="str">
            <v>SWC_JOHNSTON_O</v>
          </cell>
        </row>
        <row r="744">
          <cell r="B744" t="str">
            <v>SWC_KELBURNTR_C</v>
          </cell>
        </row>
        <row r="745">
          <cell r="B745" t="str">
            <v>SWC_KELBURNTR_D</v>
          </cell>
        </row>
        <row r="746">
          <cell r="B746" t="str">
            <v>SWC_KERSE2_C01</v>
          </cell>
        </row>
        <row r="747">
          <cell r="B747" t="str">
            <v>SWC_KERSE2_D</v>
          </cell>
        </row>
        <row r="748">
          <cell r="B748" t="str">
            <v>SWC_KETTLN_OPT</v>
          </cell>
        </row>
        <row r="749">
          <cell r="B749" t="str">
            <v>SWC_KILBIRNIE_C</v>
          </cell>
        </row>
        <row r="750">
          <cell r="B750" t="str">
            <v>SWC_KILBIRNIE_D</v>
          </cell>
        </row>
        <row r="751">
          <cell r="B751" t="str">
            <v>SWC_KILNIVER_C0</v>
          </cell>
        </row>
        <row r="752">
          <cell r="B752" t="str">
            <v>SWC_KINGSBNTH_C</v>
          </cell>
        </row>
        <row r="753">
          <cell r="B753" t="str">
            <v>SWC_KINGSBNTH_D</v>
          </cell>
        </row>
        <row r="754">
          <cell r="B754" t="str">
            <v>SWC_KINGSBNTH_X</v>
          </cell>
        </row>
        <row r="755">
          <cell r="B755" t="str">
            <v>SWC_KINLOSS_C01</v>
          </cell>
        </row>
        <row r="756">
          <cell r="B756" t="str">
            <v>SWC_KINLOSS_CW</v>
          </cell>
        </row>
        <row r="757">
          <cell r="B757" t="str">
            <v>SWC_KIRKINTIL_C</v>
          </cell>
        </row>
        <row r="758">
          <cell r="B758" t="str">
            <v>SWC_KIRKLISTN_C</v>
          </cell>
        </row>
        <row r="759">
          <cell r="B759" t="str">
            <v>SWC_KIRKLISTN_D</v>
          </cell>
        </row>
        <row r="760">
          <cell r="B760" t="str">
            <v>SWC_KLCHNAN_C01</v>
          </cell>
        </row>
        <row r="761">
          <cell r="B761" t="str">
            <v>SWC_KLCHNAN_DSN</v>
          </cell>
        </row>
        <row r="762">
          <cell r="B762" t="str">
            <v>SWC_KLCHNAN_OPT</v>
          </cell>
        </row>
        <row r="763">
          <cell r="B763" t="str">
            <v>SWC_KRKENAN_C01</v>
          </cell>
        </row>
        <row r="764">
          <cell r="B764" t="str">
            <v>SWC_KRKMCHL_C01</v>
          </cell>
        </row>
        <row r="765">
          <cell r="B765" t="str">
            <v>SWC_KRKMCHL_DSN</v>
          </cell>
        </row>
        <row r="766">
          <cell r="B766" t="str">
            <v>SWC_KRKMCHL_OPT</v>
          </cell>
        </row>
        <row r="767">
          <cell r="B767" t="str">
            <v>SWC_KYLNTRA_C01</v>
          </cell>
        </row>
        <row r="768">
          <cell r="B768" t="str">
            <v>SWC_KYLNTRA_DSN</v>
          </cell>
        </row>
        <row r="769">
          <cell r="B769" t="str">
            <v>SWC_LANARK_FIND</v>
          </cell>
        </row>
        <row r="770">
          <cell r="B770" t="str">
            <v>SWC_LANARK_FIX</v>
          </cell>
        </row>
        <row r="771">
          <cell r="B771" t="str">
            <v>SWC_LANGLEA_C01</v>
          </cell>
        </row>
        <row r="772">
          <cell r="B772" t="str">
            <v>SWC_LANGLEA_D</v>
          </cell>
        </row>
        <row r="773">
          <cell r="B773" t="str">
            <v>SWC_LATHEN_C</v>
          </cell>
        </row>
        <row r="774">
          <cell r="B774" t="str">
            <v>SWC_LAURNCKRK_C</v>
          </cell>
        </row>
        <row r="775">
          <cell r="B775" t="str">
            <v>SWC_LCHEN_LPA_C</v>
          </cell>
        </row>
        <row r="776">
          <cell r="B776" t="str">
            <v>SWC_LCHEN_LPA_D</v>
          </cell>
        </row>
        <row r="777">
          <cell r="B777" t="str">
            <v>SWC_LDIAREP_C01</v>
          </cell>
        </row>
        <row r="778">
          <cell r="B778" t="str">
            <v>SWC_LDIAREP_IH</v>
          </cell>
        </row>
        <row r="779">
          <cell r="B779" t="str">
            <v>SWC_LDOCKS_C01</v>
          </cell>
        </row>
        <row r="780">
          <cell r="B780" t="str">
            <v>SWC_LDOCKS_D</v>
          </cell>
        </row>
        <row r="781">
          <cell r="B781" t="str">
            <v>SWC_LEDFARM_DSN</v>
          </cell>
        </row>
        <row r="782">
          <cell r="B782" t="str">
            <v>SWC_LEDFARM_OPT</v>
          </cell>
        </row>
        <row r="783">
          <cell r="B783" t="str">
            <v>SWC_LEED_MET_C</v>
          </cell>
        </row>
        <row r="784">
          <cell r="B784" t="str">
            <v>SWC_LEED_MET_JS</v>
          </cell>
        </row>
        <row r="785">
          <cell r="B785" t="str">
            <v>SWC_LEITHST_C01</v>
          </cell>
        </row>
        <row r="786">
          <cell r="B786" t="str">
            <v>SWC_LEITHST_D</v>
          </cell>
        </row>
        <row r="787">
          <cell r="B787" t="str">
            <v>SWC_LEMMON_ST_C</v>
          </cell>
        </row>
        <row r="788">
          <cell r="B788" t="str">
            <v>SWC_LEMMON_ST_D</v>
          </cell>
        </row>
        <row r="789">
          <cell r="B789" t="str">
            <v>SWC_LEUCHARS_C0</v>
          </cell>
        </row>
        <row r="790">
          <cell r="B790" t="str">
            <v>SWC_LEUCHARS_CW</v>
          </cell>
        </row>
        <row r="791">
          <cell r="B791" t="str">
            <v>SWC_LEUCHARS_ED</v>
          </cell>
        </row>
        <row r="792">
          <cell r="B792" t="str">
            <v>SWC_LEVENRD_C</v>
          </cell>
        </row>
        <row r="793">
          <cell r="B793" t="str">
            <v>SWC_LEVENRD_D</v>
          </cell>
        </row>
        <row r="794">
          <cell r="B794" t="str">
            <v>SWC_LINDIFRON_C</v>
          </cell>
        </row>
        <row r="795">
          <cell r="B795" t="str">
            <v>SWC_LINDIFRON_D</v>
          </cell>
        </row>
        <row r="796">
          <cell r="B796" t="str">
            <v>SWC_LINSIDE_C01</v>
          </cell>
        </row>
        <row r="797">
          <cell r="B797" t="str">
            <v>SWC_LIZZIE1_C01</v>
          </cell>
        </row>
        <row r="798">
          <cell r="B798" t="str">
            <v>SWC_LIZZIE2_C01</v>
          </cell>
        </row>
        <row r="799">
          <cell r="B799" t="str">
            <v>SWC_LOCHWINCH_C</v>
          </cell>
        </row>
        <row r="800">
          <cell r="B800" t="str">
            <v>SWC_LOCHWINCH_D</v>
          </cell>
        </row>
        <row r="801">
          <cell r="B801" t="str">
            <v>SWC_LOM_HILL_C0</v>
          </cell>
        </row>
        <row r="802">
          <cell r="B802" t="str">
            <v>SWC_LOM_HILL_DM</v>
          </cell>
        </row>
        <row r="803">
          <cell r="B803" t="str">
            <v>SWC_LOM_HILL_KM</v>
          </cell>
        </row>
        <row r="804">
          <cell r="B804" t="str">
            <v>SWC_LOM_HILL_TB</v>
          </cell>
        </row>
        <row r="805">
          <cell r="B805" t="str">
            <v>SWC_LOMONDHIL_C</v>
          </cell>
        </row>
        <row r="806">
          <cell r="B806" t="str">
            <v>SWC_LOMONDHIL_D</v>
          </cell>
        </row>
        <row r="807">
          <cell r="B807" t="str">
            <v>SWC_LOSSIEAQ_C0</v>
          </cell>
        </row>
        <row r="808">
          <cell r="B808" t="str">
            <v>SWC_LOSSIEAQ_CW</v>
          </cell>
        </row>
        <row r="809">
          <cell r="B809" t="str">
            <v>SWC_LOSSIEAQ_ED</v>
          </cell>
        </row>
        <row r="810">
          <cell r="B810" t="str">
            <v>SWC_M1MUG1_C01</v>
          </cell>
        </row>
        <row r="811">
          <cell r="B811" t="str">
            <v>SWC_M4_MUG_C01</v>
          </cell>
        </row>
        <row r="812">
          <cell r="B812" t="str">
            <v>SWC_M4_MUG_D</v>
          </cell>
        </row>
        <row r="813">
          <cell r="B813" t="str">
            <v>SWC_MAIDENHL_C</v>
          </cell>
        </row>
        <row r="814">
          <cell r="B814" t="str">
            <v>SWC_MAIDENHL_D</v>
          </cell>
        </row>
        <row r="815">
          <cell r="B815" t="str">
            <v>SWC_MAINL_BMD</v>
          </cell>
        </row>
        <row r="816">
          <cell r="B816" t="str">
            <v>SWC_MAINL_C01</v>
          </cell>
        </row>
        <row r="817">
          <cell r="B817" t="str">
            <v>SWC_MAINL_JML</v>
          </cell>
        </row>
        <row r="818">
          <cell r="B818" t="str">
            <v>SWC_MARCHBK_C01</v>
          </cell>
        </row>
        <row r="819">
          <cell r="B819" t="str">
            <v>SWC_MARCHBK_D</v>
          </cell>
        </row>
        <row r="820">
          <cell r="B820" t="str">
            <v>SWC_MARICWOOD_C</v>
          </cell>
        </row>
        <row r="821">
          <cell r="B821" t="str">
            <v>SWC_MARICWOOD_D</v>
          </cell>
        </row>
        <row r="822">
          <cell r="B822" t="str">
            <v>SWC_MAUKHIL_C01</v>
          </cell>
        </row>
        <row r="823">
          <cell r="B823" t="str">
            <v>SWC_MCHFIELD_C0</v>
          </cell>
        </row>
        <row r="824">
          <cell r="B824" t="str">
            <v>SWC_MCHFIELD_D</v>
          </cell>
        </row>
        <row r="825">
          <cell r="B825" t="str">
            <v>SWC_MCNAIRFRM_C</v>
          </cell>
        </row>
        <row r="826">
          <cell r="B826" t="str">
            <v>SWC_MCNAIRFRM_D</v>
          </cell>
        </row>
        <row r="827">
          <cell r="B827" t="str">
            <v>SWC_MEADOW_RD_C</v>
          </cell>
        </row>
        <row r="828">
          <cell r="B828" t="str">
            <v>SWC_MEADOW_RD_D</v>
          </cell>
        </row>
        <row r="829">
          <cell r="B829" t="str">
            <v>SWC_MEIGLE_C01</v>
          </cell>
        </row>
        <row r="830">
          <cell r="B830" t="str">
            <v>SWC_MEIGLE_D</v>
          </cell>
        </row>
        <row r="831">
          <cell r="B831" t="str">
            <v>SWC_METERREP_C</v>
          </cell>
        </row>
        <row r="832">
          <cell r="B832" t="str">
            <v>SWC_METERS_TB</v>
          </cell>
        </row>
        <row r="833">
          <cell r="B833" t="str">
            <v>SWC_METFIRE_C01</v>
          </cell>
        </row>
        <row r="834">
          <cell r="B834" t="str">
            <v>SWC_METVER_A_C</v>
          </cell>
        </row>
        <row r="835">
          <cell r="B835" t="str">
            <v>SWC_METVER_C_C</v>
          </cell>
        </row>
        <row r="836">
          <cell r="B836" t="str">
            <v>SWC_MIDATLS_C01</v>
          </cell>
        </row>
        <row r="837">
          <cell r="B837" t="str">
            <v>SWC_MIDGLEN_C01</v>
          </cell>
        </row>
        <row r="838">
          <cell r="B838" t="str">
            <v>SWC_MIDGLEN_D</v>
          </cell>
        </row>
        <row r="839">
          <cell r="B839" t="str">
            <v>SWC_MILL_WARF_C</v>
          </cell>
        </row>
        <row r="840">
          <cell r="B840" t="str">
            <v>SWC_MILL_WARF_D</v>
          </cell>
        </row>
        <row r="841">
          <cell r="B841" t="str">
            <v>SWC_MILLPORT_C</v>
          </cell>
        </row>
        <row r="842">
          <cell r="B842" t="str">
            <v>SWC_MILLPORT_D</v>
          </cell>
        </row>
        <row r="843">
          <cell r="B843" t="str">
            <v>SWC_MILLPORT_SC</v>
          </cell>
        </row>
        <row r="844">
          <cell r="B844" t="str">
            <v>SWC_MILNG_C1_SC</v>
          </cell>
        </row>
        <row r="845">
          <cell r="B845" t="str">
            <v>SWC_MILNG_C2_SC</v>
          </cell>
        </row>
        <row r="846">
          <cell r="B846" t="str">
            <v>SWC_MILNG_C3_SC</v>
          </cell>
        </row>
        <row r="847">
          <cell r="B847" t="str">
            <v>SWC_MILNG_M2_SC</v>
          </cell>
        </row>
        <row r="848">
          <cell r="B848" t="str">
            <v>SWC_MILTN_LEY_C</v>
          </cell>
        </row>
        <row r="849">
          <cell r="B849" t="str">
            <v>SWC_MILTN_LEY_D</v>
          </cell>
        </row>
        <row r="850">
          <cell r="B850" t="str">
            <v>SWC_MIN_WRK_AP</v>
          </cell>
        </row>
        <row r="851">
          <cell r="B851" t="str">
            <v>SWC_MIN_WRK_BM</v>
          </cell>
        </row>
        <row r="852">
          <cell r="B852" t="str">
            <v>SWC_MIN_WRK_C01</v>
          </cell>
        </row>
        <row r="853">
          <cell r="B853" t="str">
            <v>SWC_MIN_WRK_DA</v>
          </cell>
        </row>
        <row r="854">
          <cell r="B854" t="str">
            <v>SWC_MIN_WRK_DM</v>
          </cell>
        </row>
        <row r="855">
          <cell r="B855" t="str">
            <v>SWC_MIN_WRK_EB</v>
          </cell>
        </row>
        <row r="856">
          <cell r="B856" t="str">
            <v>SWC_MIN_WRK_ED</v>
          </cell>
        </row>
        <row r="857">
          <cell r="B857" t="str">
            <v>SWC_MIN_WRK_HM</v>
          </cell>
        </row>
        <row r="858">
          <cell r="B858" t="str">
            <v>SWC_MIN_WRK_IH</v>
          </cell>
        </row>
        <row r="859">
          <cell r="B859" t="str">
            <v>SWC_MIN_WRK_JC</v>
          </cell>
        </row>
        <row r="860">
          <cell r="B860" t="str">
            <v>SWC_MIN_WRK_JML</v>
          </cell>
        </row>
        <row r="861">
          <cell r="B861" t="str">
            <v>SWC_MIN_WRK_JS</v>
          </cell>
        </row>
        <row r="862">
          <cell r="B862" t="str">
            <v>SWC_MIN_WRK_MN</v>
          </cell>
        </row>
        <row r="863">
          <cell r="B863" t="str">
            <v>SWC_MIN_WRK_RM</v>
          </cell>
        </row>
        <row r="864">
          <cell r="B864" t="str">
            <v>SWC_MIN_WRK_SC</v>
          </cell>
        </row>
        <row r="865">
          <cell r="B865" t="str">
            <v>SWC_MIN_WRK_TB</v>
          </cell>
        </row>
        <row r="866">
          <cell r="B866" t="str">
            <v>SWC_MINWORK_CMD</v>
          </cell>
        </row>
        <row r="867">
          <cell r="B867" t="str">
            <v>SWC_MINWRKM74_C</v>
          </cell>
        </row>
        <row r="868">
          <cell r="B868" t="str">
            <v>SWC_MINWRKM74_D</v>
          </cell>
        </row>
        <row r="869">
          <cell r="B869" t="str">
            <v>SWC_MUGDOCKM3_C</v>
          </cell>
        </row>
        <row r="870">
          <cell r="B870" t="str">
            <v>SWC_MUGDOCKM3_D</v>
          </cell>
        </row>
        <row r="871">
          <cell r="B871" t="str">
            <v>SWC_MUIRDYKP2_C</v>
          </cell>
        </row>
        <row r="872">
          <cell r="B872" t="str">
            <v>SWC_MUIRENDRD_C</v>
          </cell>
        </row>
        <row r="873">
          <cell r="B873" t="str">
            <v>SWC_MUIRENDRD_O</v>
          </cell>
        </row>
        <row r="874">
          <cell r="B874" t="str">
            <v>SWC_NAVITY_C01</v>
          </cell>
        </row>
        <row r="875">
          <cell r="B875" t="str">
            <v>SWC_NAVITY_DSN</v>
          </cell>
        </row>
        <row r="876">
          <cell r="B876" t="str">
            <v>SWC_NAVITY_OPT</v>
          </cell>
        </row>
        <row r="877">
          <cell r="B877" t="str">
            <v>SWC_NE_EMER_C01</v>
          </cell>
        </row>
        <row r="878">
          <cell r="B878" t="str">
            <v>SWC_NIDDRIE_C01</v>
          </cell>
        </row>
        <row r="879">
          <cell r="B879" t="str">
            <v>SWC_NIDDRIE_D</v>
          </cell>
        </row>
        <row r="880">
          <cell r="B880" t="str">
            <v>SWC_NIWTRTNDR_C</v>
          </cell>
        </row>
        <row r="881">
          <cell r="B881" t="str">
            <v>SWC_NSTDCON_BMD</v>
          </cell>
        </row>
        <row r="882">
          <cell r="B882" t="str">
            <v>SWC_NSTDCON_C01</v>
          </cell>
        </row>
        <row r="883">
          <cell r="B883" t="str">
            <v>SWC_NSTDCON_JML</v>
          </cell>
        </row>
        <row r="884">
          <cell r="B884" t="str">
            <v>SWC_NTH_BLFRN_C</v>
          </cell>
        </row>
        <row r="885">
          <cell r="B885" t="str">
            <v>SWC_OBAN_STH_C</v>
          </cell>
        </row>
        <row r="886">
          <cell r="B886" t="str">
            <v>SWC_OBSHORT_A</v>
          </cell>
        </row>
        <row r="887">
          <cell r="B887" t="str">
            <v>SWC_OBSHORT_BGW</v>
          </cell>
        </row>
        <row r="888">
          <cell r="B888" t="str">
            <v>SWC_OBSHORT_C</v>
          </cell>
        </row>
        <row r="889">
          <cell r="B889" t="str">
            <v>SWC_OBSHORT_R</v>
          </cell>
        </row>
        <row r="890">
          <cell r="B890" t="str">
            <v>SWC_OUDENARDE_C</v>
          </cell>
        </row>
        <row r="891">
          <cell r="B891" t="str">
            <v>SWC_OUDENARDE_D</v>
          </cell>
        </row>
        <row r="892">
          <cell r="B892" t="str">
            <v>SWC_PARKHALL_C0</v>
          </cell>
        </row>
        <row r="893">
          <cell r="B893" t="str">
            <v>SWC_PERF_COMPLN</v>
          </cell>
        </row>
        <row r="894">
          <cell r="B894" t="str">
            <v>SWC_PHILHILL_C</v>
          </cell>
        </row>
        <row r="895">
          <cell r="B895" t="str">
            <v>SWC_PHILHILL_D</v>
          </cell>
        </row>
        <row r="896">
          <cell r="B896" t="str">
            <v>SWC_PINKIE_C</v>
          </cell>
        </row>
        <row r="897">
          <cell r="B897" t="str">
            <v>SWC_PINKIE_D</v>
          </cell>
        </row>
        <row r="898">
          <cell r="B898" t="str">
            <v>SWC_PLC1_BM</v>
          </cell>
        </row>
        <row r="899">
          <cell r="B899" t="str">
            <v>SWC_PLC1_C01</v>
          </cell>
        </row>
        <row r="900">
          <cell r="B900" t="str">
            <v>SWC_PLNCLAN_PLN</v>
          </cell>
        </row>
        <row r="901">
          <cell r="B901" t="str">
            <v>SWC_PNTCATLND_C</v>
          </cell>
        </row>
        <row r="902">
          <cell r="B902" t="str">
            <v>SWC_POLKEMMET_C</v>
          </cell>
        </row>
        <row r="903">
          <cell r="B903" t="str">
            <v>SWC_POLKEMMET_D</v>
          </cell>
        </row>
        <row r="904">
          <cell r="B904" t="str">
            <v>SWC_PORT_LOGN_C</v>
          </cell>
        </row>
        <row r="905">
          <cell r="B905" t="str">
            <v>SWC_POSSIL_C</v>
          </cell>
        </row>
        <row r="906">
          <cell r="B906" t="str">
            <v>SWC_PROAQUA_AM</v>
          </cell>
        </row>
        <row r="907">
          <cell r="B907" t="str">
            <v>SWC_PROAQUA_C01</v>
          </cell>
        </row>
        <row r="908">
          <cell r="B908" t="str">
            <v>SWC_PROAQUA_CW</v>
          </cell>
        </row>
        <row r="909">
          <cell r="B909" t="str">
            <v>SWC_PROAQUA_JMG</v>
          </cell>
        </row>
        <row r="910">
          <cell r="B910" t="str">
            <v>SWC_PROAQUA_JS</v>
          </cell>
        </row>
        <row r="911">
          <cell r="B911" t="str">
            <v>SWC_PROAQUA_RM</v>
          </cell>
        </row>
        <row r="912">
          <cell r="B912" t="str">
            <v>SWC_PRV_INS_C01</v>
          </cell>
        </row>
        <row r="913">
          <cell r="B913" t="str">
            <v>SWC_PRV_INS_HH</v>
          </cell>
        </row>
        <row r="914">
          <cell r="B914" t="str">
            <v>SWC_PRV_INS_IH</v>
          </cell>
        </row>
        <row r="915">
          <cell r="B915" t="str">
            <v>SWC_RECOVER_C01</v>
          </cell>
        </row>
        <row r="916">
          <cell r="B916" t="str">
            <v>SWC_REHAB_D</v>
          </cell>
        </row>
        <row r="917">
          <cell r="B917" t="str">
            <v>SWC_REHAB_P</v>
          </cell>
        </row>
        <row r="918">
          <cell r="B918" t="str">
            <v>SWC_REHMISC_C01</v>
          </cell>
        </row>
        <row r="919">
          <cell r="B919" t="str">
            <v>SWC_REID_GLA_C0</v>
          </cell>
        </row>
        <row r="920">
          <cell r="B920" t="str">
            <v>SWC_REID_GLA_JB</v>
          </cell>
        </row>
        <row r="921">
          <cell r="B921" t="str">
            <v>SWC_REIND_C01</v>
          </cell>
        </row>
        <row r="922">
          <cell r="B922" t="str">
            <v>SWC_REMOTE_BM</v>
          </cell>
        </row>
        <row r="923">
          <cell r="B923" t="str">
            <v>SWC_REMOTE_C01</v>
          </cell>
        </row>
        <row r="924">
          <cell r="B924" t="str">
            <v>SWC_REP&amp;MAIN_SM</v>
          </cell>
        </row>
        <row r="925">
          <cell r="B925" t="str">
            <v>SWC_RESTON_C</v>
          </cell>
        </row>
        <row r="926">
          <cell r="B926" t="str">
            <v>SWC_RESTON_D</v>
          </cell>
        </row>
        <row r="927">
          <cell r="B927" t="str">
            <v>SWC_RONEHOUSE_O</v>
          </cell>
        </row>
        <row r="928">
          <cell r="B928" t="str">
            <v>SWC_ROSEHIL_DSN</v>
          </cell>
        </row>
        <row r="929">
          <cell r="B929" t="str">
            <v>SWC_ROSEHIL_OPT</v>
          </cell>
        </row>
        <row r="930">
          <cell r="B930" t="str">
            <v>SWC_ROSENETH_C</v>
          </cell>
        </row>
        <row r="931">
          <cell r="B931" t="str">
            <v>SWC_ROSENETH_D</v>
          </cell>
        </row>
        <row r="932">
          <cell r="B932" t="str">
            <v>SWC_ROZELLE_C</v>
          </cell>
        </row>
        <row r="933">
          <cell r="B933" t="str">
            <v>SWC_SELFCON_AM</v>
          </cell>
        </row>
        <row r="934">
          <cell r="B934" t="str">
            <v>SWC_SELFCON_BB</v>
          </cell>
        </row>
        <row r="935">
          <cell r="B935" t="str">
            <v>SWC_SELFCON_C01</v>
          </cell>
        </row>
        <row r="936">
          <cell r="B936" t="str">
            <v>SWC_SELFCON_DP</v>
          </cell>
        </row>
        <row r="937">
          <cell r="B937" t="str">
            <v>SWC_SELFCON_JML</v>
          </cell>
        </row>
        <row r="938">
          <cell r="B938" t="str">
            <v>SWC_SELFCON_KN</v>
          </cell>
        </row>
        <row r="939">
          <cell r="B939" t="str">
            <v>SWC_SELFLAY_AM</v>
          </cell>
        </row>
        <row r="940">
          <cell r="B940" t="str">
            <v>SWC_SELFLAY_BB</v>
          </cell>
        </row>
        <row r="941">
          <cell r="B941" t="str">
            <v>SWC_SELFLAY_C01</v>
          </cell>
        </row>
        <row r="942">
          <cell r="B942" t="str">
            <v>SWC_SELFLAY_D</v>
          </cell>
        </row>
        <row r="943">
          <cell r="B943" t="str">
            <v>SWC_SELFLAY_DN</v>
          </cell>
        </row>
        <row r="944">
          <cell r="B944" t="str">
            <v>SWC_SELFLAY_DP</v>
          </cell>
        </row>
        <row r="945">
          <cell r="B945" t="str">
            <v>SWC_SELFLAY_JML</v>
          </cell>
        </row>
        <row r="946">
          <cell r="B946" t="str">
            <v>SWC_SELFLAY_KN</v>
          </cell>
        </row>
        <row r="947">
          <cell r="B947" t="str">
            <v>SWC_SELKIRK_C</v>
          </cell>
        </row>
        <row r="948">
          <cell r="B948" t="str">
            <v>SWC_SELKIRK_O</v>
          </cell>
        </row>
        <row r="949">
          <cell r="B949" t="str">
            <v>SWC_SHAWFAIR_C0</v>
          </cell>
        </row>
        <row r="950">
          <cell r="B950" t="str">
            <v>SWC_SHEDDOCK_C</v>
          </cell>
        </row>
        <row r="951">
          <cell r="B951" t="str">
            <v>SWC_SHIELDHLL_C</v>
          </cell>
        </row>
        <row r="952">
          <cell r="B952" t="str">
            <v>SWC_SHIELDHLL_D</v>
          </cell>
        </row>
        <row r="953">
          <cell r="B953" t="str">
            <v>SWC_SHIELNG_C01</v>
          </cell>
        </row>
        <row r="954">
          <cell r="B954" t="str">
            <v>SWC_SHIELNG_DSN</v>
          </cell>
        </row>
        <row r="955">
          <cell r="B955" t="str">
            <v>SWC_SHIELNG_OPT</v>
          </cell>
        </row>
        <row r="956">
          <cell r="B956" t="str">
            <v>SWC_SINCLR_DSN</v>
          </cell>
        </row>
        <row r="957">
          <cell r="B957" t="str">
            <v>SWC_SINCLR_OPT</v>
          </cell>
        </row>
        <row r="958">
          <cell r="B958" t="str">
            <v>SWC_SKEOCH_C01</v>
          </cell>
        </row>
        <row r="959">
          <cell r="B959" t="str">
            <v>SWC_SL1002</v>
          </cell>
        </row>
        <row r="960">
          <cell r="B960" t="str">
            <v>SWC_SL1003</v>
          </cell>
        </row>
        <row r="961">
          <cell r="B961" t="str">
            <v>SWC_SL1007</v>
          </cell>
        </row>
        <row r="962">
          <cell r="B962" t="str">
            <v>SWC_SL1026</v>
          </cell>
        </row>
        <row r="963">
          <cell r="B963" t="str">
            <v>SWC_SL1027</v>
          </cell>
        </row>
        <row r="964">
          <cell r="B964" t="str">
            <v>SWC_SL1028</v>
          </cell>
        </row>
        <row r="965">
          <cell r="B965" t="str">
            <v>SWC_SL1033</v>
          </cell>
        </row>
        <row r="966">
          <cell r="B966" t="str">
            <v>SWC_SL1035</v>
          </cell>
        </row>
        <row r="967">
          <cell r="B967" t="str">
            <v>SWC_SL1037</v>
          </cell>
        </row>
        <row r="968">
          <cell r="B968" t="str">
            <v>SWC_SL1045</v>
          </cell>
        </row>
        <row r="969">
          <cell r="B969" t="str">
            <v>SWC_SL1048</v>
          </cell>
        </row>
        <row r="970">
          <cell r="B970" t="str">
            <v>SWC_SL1049</v>
          </cell>
        </row>
        <row r="971">
          <cell r="B971" t="str">
            <v>SWC_SL1057</v>
          </cell>
        </row>
        <row r="972">
          <cell r="B972" t="str">
            <v>SWC_SL1067</v>
          </cell>
        </row>
        <row r="973">
          <cell r="B973" t="str">
            <v>SWC_SL1068</v>
          </cell>
        </row>
        <row r="974">
          <cell r="B974" t="str">
            <v>SWC_SL1071</v>
          </cell>
        </row>
        <row r="975">
          <cell r="B975" t="str">
            <v>SWC_SL1076</v>
          </cell>
        </row>
        <row r="976">
          <cell r="B976" t="str">
            <v>SWC_SL1079</v>
          </cell>
        </row>
        <row r="977">
          <cell r="B977" t="str">
            <v>SWC_SL1081</v>
          </cell>
        </row>
        <row r="978">
          <cell r="B978" t="str">
            <v>SWC_SL1085</v>
          </cell>
        </row>
        <row r="979">
          <cell r="B979" t="str">
            <v>SWC_SL1090</v>
          </cell>
        </row>
        <row r="980">
          <cell r="B980" t="str">
            <v>SWC_SL1101</v>
          </cell>
        </row>
        <row r="981">
          <cell r="B981" t="str">
            <v>SWC_SL1102</v>
          </cell>
        </row>
        <row r="982">
          <cell r="B982" t="str">
            <v>SWC_SL1110</v>
          </cell>
        </row>
        <row r="983">
          <cell r="B983" t="str">
            <v>SWC_SL1114</v>
          </cell>
        </row>
        <row r="984">
          <cell r="B984" t="str">
            <v>SWC_SL1124</v>
          </cell>
        </row>
        <row r="985">
          <cell r="B985" t="str">
            <v>SWC_SL1126</v>
          </cell>
        </row>
        <row r="986">
          <cell r="B986" t="str">
            <v>SWC_SL1127</v>
          </cell>
        </row>
        <row r="987">
          <cell r="B987" t="str">
            <v>SWC_SL1128</v>
          </cell>
        </row>
        <row r="988">
          <cell r="B988" t="str">
            <v>SWC_SL1130</v>
          </cell>
        </row>
        <row r="989">
          <cell r="B989" t="str">
            <v>SWC_SL1133</v>
          </cell>
        </row>
        <row r="990">
          <cell r="B990" t="str">
            <v>SWC_SL1144</v>
          </cell>
        </row>
        <row r="991">
          <cell r="B991" t="str">
            <v>SWC_SL1146</v>
          </cell>
        </row>
        <row r="992">
          <cell r="B992" t="str">
            <v>SWC_SL1148</v>
          </cell>
        </row>
        <row r="993">
          <cell r="B993" t="str">
            <v>SWC_SL1160</v>
          </cell>
        </row>
        <row r="994">
          <cell r="B994" t="str">
            <v>SWC_SL1162</v>
          </cell>
        </row>
        <row r="995">
          <cell r="B995" t="str">
            <v>SWC_SL1166</v>
          </cell>
        </row>
        <row r="996">
          <cell r="B996" t="str">
            <v>SWC_SL1169</v>
          </cell>
        </row>
        <row r="997">
          <cell r="B997" t="str">
            <v>SWC_SL1170</v>
          </cell>
        </row>
        <row r="998">
          <cell r="B998" t="str">
            <v>SWC_SL1187</v>
          </cell>
        </row>
        <row r="999">
          <cell r="B999" t="str">
            <v>SWC_SL1201</v>
          </cell>
        </row>
        <row r="1000">
          <cell r="B1000" t="str">
            <v>SWC_SL221</v>
          </cell>
        </row>
        <row r="1001">
          <cell r="B1001" t="str">
            <v>SWC_SL331</v>
          </cell>
        </row>
        <row r="1002">
          <cell r="B1002" t="str">
            <v>SWC_SL420</v>
          </cell>
        </row>
        <row r="1003">
          <cell r="B1003" t="str">
            <v>SWC_SL467</v>
          </cell>
        </row>
        <row r="1004">
          <cell r="B1004" t="str">
            <v>SWC_SL550</v>
          </cell>
        </row>
        <row r="1005">
          <cell r="B1005" t="str">
            <v>SWC_SL624</v>
          </cell>
        </row>
        <row r="1006">
          <cell r="B1006" t="str">
            <v>SWC_SL625</v>
          </cell>
        </row>
        <row r="1007">
          <cell r="B1007" t="str">
            <v>SWC_SL636</v>
          </cell>
        </row>
        <row r="1008">
          <cell r="B1008" t="str">
            <v>SWC_SL643</v>
          </cell>
        </row>
        <row r="1009">
          <cell r="B1009" t="str">
            <v>SWC_SL687</v>
          </cell>
        </row>
        <row r="1010">
          <cell r="B1010" t="str">
            <v>SWC_SL692</v>
          </cell>
        </row>
        <row r="1011">
          <cell r="B1011" t="str">
            <v>SWC_SL727</v>
          </cell>
        </row>
        <row r="1012">
          <cell r="B1012" t="str">
            <v>SWC_SL731</v>
          </cell>
        </row>
        <row r="1013">
          <cell r="B1013" t="str">
            <v>SWC_SL745</v>
          </cell>
        </row>
        <row r="1014">
          <cell r="B1014" t="str">
            <v>SWC_SL747</v>
          </cell>
        </row>
        <row r="1015">
          <cell r="B1015" t="str">
            <v>SWC_SL759</v>
          </cell>
        </row>
        <row r="1016">
          <cell r="B1016" t="str">
            <v>SWC_SL766</v>
          </cell>
        </row>
        <row r="1017">
          <cell r="B1017" t="str">
            <v>SWC_SL773</v>
          </cell>
        </row>
        <row r="1018">
          <cell r="B1018" t="str">
            <v>SWC_SL777</v>
          </cell>
        </row>
        <row r="1019">
          <cell r="B1019" t="str">
            <v>SWC_SL778</v>
          </cell>
        </row>
        <row r="1020">
          <cell r="B1020" t="str">
            <v>SWC_SL779</v>
          </cell>
        </row>
        <row r="1021">
          <cell r="B1021" t="str">
            <v>SWC_SL786</v>
          </cell>
        </row>
        <row r="1022">
          <cell r="B1022" t="str">
            <v>SWC_SL797</v>
          </cell>
        </row>
        <row r="1023">
          <cell r="B1023" t="str">
            <v>SWC_SL811</v>
          </cell>
        </row>
        <row r="1024">
          <cell r="B1024" t="str">
            <v>SWC_SL835</v>
          </cell>
        </row>
        <row r="1025">
          <cell r="B1025" t="str">
            <v>SWC_SL836</v>
          </cell>
        </row>
        <row r="1026">
          <cell r="B1026" t="str">
            <v>SWC_SL837</v>
          </cell>
        </row>
        <row r="1027">
          <cell r="B1027" t="str">
            <v>SWC_SL843</v>
          </cell>
        </row>
        <row r="1028">
          <cell r="B1028" t="str">
            <v>SWC_SL846</v>
          </cell>
        </row>
        <row r="1029">
          <cell r="B1029" t="str">
            <v>SWC_SL847</v>
          </cell>
        </row>
        <row r="1030">
          <cell r="B1030" t="str">
            <v>SWC_SL854</v>
          </cell>
        </row>
        <row r="1031">
          <cell r="B1031" t="str">
            <v>SWC_SL866</v>
          </cell>
        </row>
        <row r="1032">
          <cell r="B1032" t="str">
            <v>SWC_SL867</v>
          </cell>
        </row>
        <row r="1033">
          <cell r="B1033" t="str">
            <v>SWC_SL870</v>
          </cell>
        </row>
        <row r="1034">
          <cell r="B1034" t="str">
            <v>SWC_SL873</v>
          </cell>
        </row>
        <row r="1035">
          <cell r="B1035" t="str">
            <v>SWC_SL890</v>
          </cell>
        </row>
        <row r="1036">
          <cell r="B1036" t="str">
            <v>SWC_SL897</v>
          </cell>
        </row>
        <row r="1037">
          <cell r="B1037" t="str">
            <v>SWC_SL898</v>
          </cell>
        </row>
        <row r="1038">
          <cell r="B1038" t="str">
            <v>SWC_SL903</v>
          </cell>
        </row>
        <row r="1039">
          <cell r="B1039" t="str">
            <v>SWC_SL911</v>
          </cell>
        </row>
        <row r="1040">
          <cell r="B1040" t="str">
            <v>SWC_SL912</v>
          </cell>
        </row>
        <row r="1041">
          <cell r="B1041" t="str">
            <v>SWC_SL913</v>
          </cell>
        </row>
        <row r="1042">
          <cell r="B1042" t="str">
            <v>SWC_SL933</v>
          </cell>
        </row>
        <row r="1043">
          <cell r="B1043" t="str">
            <v>SWC_SL935</v>
          </cell>
        </row>
        <row r="1044">
          <cell r="B1044" t="str">
            <v>SWC_SL948</v>
          </cell>
        </row>
        <row r="1045">
          <cell r="B1045" t="str">
            <v>SWC_SL958</v>
          </cell>
        </row>
        <row r="1046">
          <cell r="B1046" t="str">
            <v>SWC_SL972</v>
          </cell>
        </row>
        <row r="1047">
          <cell r="B1047" t="str">
            <v>SWC_SL973</v>
          </cell>
        </row>
        <row r="1048">
          <cell r="B1048" t="str">
            <v>SWC_SL981</v>
          </cell>
        </row>
        <row r="1049">
          <cell r="B1049" t="str">
            <v>SWC_SL982</v>
          </cell>
        </row>
        <row r="1050">
          <cell r="B1050" t="str">
            <v>SWC_SL986</v>
          </cell>
        </row>
        <row r="1051">
          <cell r="B1051" t="str">
            <v>SWC_SL987</v>
          </cell>
        </row>
        <row r="1052">
          <cell r="B1052" t="str">
            <v>SWC_SL989</v>
          </cell>
        </row>
        <row r="1053">
          <cell r="B1053" t="str">
            <v>SWC_SL990</v>
          </cell>
        </row>
        <row r="1054">
          <cell r="B1054" t="str">
            <v>SWC_SL993</v>
          </cell>
        </row>
        <row r="1055">
          <cell r="B1055" t="str">
            <v>SWC_SL994</v>
          </cell>
        </row>
        <row r="1056">
          <cell r="B1056" t="str">
            <v>SWC_SL995</v>
          </cell>
        </row>
        <row r="1057">
          <cell r="B1057" t="str">
            <v>SWC_SLSSIN_C01</v>
          </cell>
        </row>
        <row r="1058">
          <cell r="B1058" t="str">
            <v>SWC_SM_WRK_AM</v>
          </cell>
        </row>
        <row r="1059">
          <cell r="B1059" t="str">
            <v>SWC_SM_WRK_BB</v>
          </cell>
        </row>
        <row r="1060">
          <cell r="B1060" t="str">
            <v>SWC_SM_WRK_C01</v>
          </cell>
        </row>
        <row r="1061">
          <cell r="B1061" t="str">
            <v>SWC_SM_WRK_DP</v>
          </cell>
        </row>
        <row r="1062">
          <cell r="B1062" t="str">
            <v>SWC_SM_WRK_JML</v>
          </cell>
        </row>
        <row r="1063">
          <cell r="B1063" t="str">
            <v>SWC_SM_WRK_KN</v>
          </cell>
        </row>
        <row r="1064">
          <cell r="B1064" t="str">
            <v>SWC_SNCLRRD_C01</v>
          </cell>
        </row>
        <row r="1065">
          <cell r="B1065" t="str">
            <v>SWC_SOUTHBNK_C</v>
          </cell>
        </row>
        <row r="1066">
          <cell r="B1066" t="str">
            <v>SWC_SOUTHBNK_D</v>
          </cell>
        </row>
        <row r="1067">
          <cell r="B1067" t="str">
            <v>SWC_SSIND_C01</v>
          </cell>
        </row>
        <row r="1068">
          <cell r="B1068" t="str">
            <v>SWC_STAFFLER_C</v>
          </cell>
        </row>
        <row r="1069">
          <cell r="B1069" t="str">
            <v>SWC_STAFFLER_D</v>
          </cell>
        </row>
        <row r="1070">
          <cell r="B1070" t="str">
            <v>SWC_STANDRE_C01</v>
          </cell>
        </row>
        <row r="1071">
          <cell r="B1071" t="str">
            <v>SWC_STEIGHT_C</v>
          </cell>
        </row>
        <row r="1072">
          <cell r="B1072" t="str">
            <v>SWC_STEIGHT_D</v>
          </cell>
        </row>
        <row r="1073">
          <cell r="B1073" t="str">
            <v>SWC_STOBSMR_D</v>
          </cell>
        </row>
        <row r="1074">
          <cell r="B1074" t="str">
            <v>SWC_STOCK_RETRN</v>
          </cell>
        </row>
        <row r="1075">
          <cell r="B1075" t="str">
            <v>SWC_STRAKIN_C01</v>
          </cell>
        </row>
        <row r="1076">
          <cell r="B1076" t="str">
            <v>SWC_SW_DISC_BM</v>
          </cell>
        </row>
        <row r="1077">
          <cell r="B1077" t="str">
            <v>SWC_SW_DISC_C01</v>
          </cell>
        </row>
        <row r="1078">
          <cell r="B1078" t="str">
            <v>SWC_SWIRLBRN_C</v>
          </cell>
        </row>
        <row r="1079">
          <cell r="B1079" t="str">
            <v>SWC_SWLR_BM</v>
          </cell>
        </row>
        <row r="1080">
          <cell r="B1080" t="str">
            <v>SWC_SWLR_C01</v>
          </cell>
        </row>
        <row r="1081">
          <cell r="B1081" t="str">
            <v>SWC_SWLR_DA</v>
          </cell>
        </row>
        <row r="1082">
          <cell r="B1082" t="str">
            <v>SWC_SWLR_JC</v>
          </cell>
        </row>
        <row r="1083">
          <cell r="B1083" t="str">
            <v>SWC_SWSDESIGN</v>
          </cell>
        </row>
        <row r="1084">
          <cell r="B1084" t="str">
            <v>SWC_SWSTHERM_C</v>
          </cell>
        </row>
        <row r="1085">
          <cell r="B1085" t="str">
            <v>SWC_TAY_AUCHL_C</v>
          </cell>
        </row>
        <row r="1086">
          <cell r="B1086" t="str">
            <v>SWC_TAY_AUCHL_D</v>
          </cell>
        </row>
        <row r="1087">
          <cell r="B1087" t="str">
            <v>SWC_TAYBROCH_C</v>
          </cell>
        </row>
        <row r="1088">
          <cell r="B1088" t="str">
            <v>SWC_TAYBROCH_D</v>
          </cell>
        </row>
        <row r="1089">
          <cell r="B1089" t="str">
            <v>SWC_THRNBNK_C01</v>
          </cell>
        </row>
        <row r="1090">
          <cell r="B1090" t="str">
            <v>SWC_THRNBNK_DSN</v>
          </cell>
        </row>
        <row r="1091">
          <cell r="B1091" t="str">
            <v>SWC_THRNBNK_OPT</v>
          </cell>
        </row>
        <row r="1092">
          <cell r="B1092" t="str">
            <v>SWC_TIE_IN_BMD</v>
          </cell>
        </row>
        <row r="1093">
          <cell r="B1093" t="str">
            <v>SWC_TIE_IN_C01</v>
          </cell>
        </row>
        <row r="1094">
          <cell r="B1094" t="str">
            <v>SWC_TIE_IN_JML</v>
          </cell>
        </row>
        <row r="1095">
          <cell r="B1095" t="str">
            <v>SWC_TIGH-MAI_C</v>
          </cell>
        </row>
        <row r="1096">
          <cell r="B1096" t="str">
            <v>SWC_TIGH-MAI_D</v>
          </cell>
        </row>
        <row r="1097">
          <cell r="B1097" t="str">
            <v>SWC_TM_BUSSERV</v>
          </cell>
        </row>
        <row r="1098">
          <cell r="B1098" t="str">
            <v>SWC_TODHILL_C</v>
          </cell>
        </row>
        <row r="1099">
          <cell r="B1099" t="str">
            <v>SWC_TODHILL_D</v>
          </cell>
        </row>
        <row r="1100">
          <cell r="B1100" t="str">
            <v>SWC_TORRA_C</v>
          </cell>
        </row>
        <row r="1101">
          <cell r="B1101" t="str">
            <v>SWC_TRABCH_C01</v>
          </cell>
        </row>
        <row r="1102">
          <cell r="B1102" t="str">
            <v>SWC_TRABCH_DSN</v>
          </cell>
        </row>
        <row r="1103">
          <cell r="B1103" t="str">
            <v>SWC_TRABCH_OPT</v>
          </cell>
        </row>
        <row r="1104">
          <cell r="B1104" t="str">
            <v>SWC_TRANSIT_C01</v>
          </cell>
        </row>
        <row r="1105">
          <cell r="B1105" t="str">
            <v>SWC_TUMELBR_C</v>
          </cell>
        </row>
        <row r="1106">
          <cell r="B1106" t="str">
            <v>SWC_TUMELBR_D</v>
          </cell>
        </row>
        <row r="1107">
          <cell r="B1107" t="str">
            <v>SWC_TWECHAR_C</v>
          </cell>
        </row>
        <row r="1108">
          <cell r="B1108" t="str">
            <v>SWC_TWECHAR_O</v>
          </cell>
        </row>
        <row r="1109">
          <cell r="B1109" t="str">
            <v>SWC_UODIVA</v>
          </cell>
        </row>
        <row r="1110">
          <cell r="B1110" t="str">
            <v>SWC_UODIVBGW</v>
          </cell>
        </row>
        <row r="1111">
          <cell r="B1111" t="str">
            <v>SWC_UODIVBSR</v>
          </cell>
        </row>
        <row r="1112">
          <cell r="B1112" t="str">
            <v>SWC_UODIVBWR</v>
          </cell>
        </row>
        <row r="1113">
          <cell r="B1113" t="str">
            <v>SWC_UODIVC</v>
          </cell>
        </row>
        <row r="1114">
          <cell r="B1114" t="str">
            <v>SWC_UUTENDER_C</v>
          </cell>
        </row>
        <row r="1115">
          <cell r="B1115" t="str">
            <v>SWC_VICT_RD_C01</v>
          </cell>
        </row>
        <row r="1116">
          <cell r="B1116" t="str">
            <v>SWC_VICT_RD_D</v>
          </cell>
        </row>
        <row r="1117">
          <cell r="B1117" t="str">
            <v>SWC_VICT_RD_OPT</v>
          </cell>
        </row>
        <row r="1118">
          <cell r="B1118" t="str">
            <v>SWC_WALFRDNEW_C</v>
          </cell>
        </row>
        <row r="1119">
          <cell r="B1119" t="str">
            <v>SWC_WALFRDNEW_D</v>
          </cell>
        </row>
        <row r="1120">
          <cell r="B1120" t="str">
            <v>SWC_WALLYFRD_C0</v>
          </cell>
        </row>
        <row r="1121">
          <cell r="B1121" t="str">
            <v>SWC_WESTGATE_C</v>
          </cell>
        </row>
        <row r="1122">
          <cell r="B1122" t="str">
            <v>SWC_WESTGATE_D</v>
          </cell>
        </row>
        <row r="1123">
          <cell r="B1123" t="str">
            <v>SWC_WESTHIL_C</v>
          </cell>
        </row>
        <row r="1124">
          <cell r="B1124" t="str">
            <v>SWC_WESTHIL_D</v>
          </cell>
        </row>
        <row r="1125">
          <cell r="B1125" t="str">
            <v>SWC_WESTLOV_C01</v>
          </cell>
        </row>
        <row r="1126">
          <cell r="B1126" t="str">
            <v>SWC_WESTMAIN_C</v>
          </cell>
        </row>
        <row r="1127">
          <cell r="B1127" t="str">
            <v>SWC_WESTMAIN_D</v>
          </cell>
        </row>
        <row r="1128">
          <cell r="B1128" t="str">
            <v>SWC_WHITLETS_C</v>
          </cell>
        </row>
        <row r="1129">
          <cell r="B1129" t="str">
            <v>SWC_WHITLETS_D</v>
          </cell>
        </row>
        <row r="1130">
          <cell r="B1130" t="str">
            <v>SWC_WILLMSH_C01</v>
          </cell>
        </row>
        <row r="1131">
          <cell r="B1131" t="str">
            <v>SWC_WILMSH2_C01</v>
          </cell>
        </row>
        <row r="1132">
          <cell r="B1132" t="str">
            <v>SWC_WILMSH2_C01</v>
          </cell>
        </row>
        <row r="1133">
          <cell r="B1133" t="str">
            <v>SWC_WOODILEE_C</v>
          </cell>
        </row>
        <row r="1134">
          <cell r="B1134" t="str">
            <v>SWC_WOODILEE_D</v>
          </cell>
        </row>
        <row r="1135">
          <cell r="B1135" t="str">
            <v>SWC_WWRIND_C</v>
          </cell>
        </row>
        <row r="1136">
          <cell r="B1136" t="str">
            <v>SWC_XCONGRAM_C</v>
          </cell>
        </row>
        <row r="1137">
          <cell r="B1137" t="str">
            <v>SWC_XCONGRAM_CH</v>
          </cell>
        </row>
        <row r="1138">
          <cell r="B1138" t="str">
            <v>SWC_XCONGRAM_IH</v>
          </cell>
        </row>
        <row r="1139">
          <cell r="B1139" t="str">
            <v>SWC_XCONIND_C</v>
          </cell>
        </row>
        <row r="1140">
          <cell r="B1140" t="str">
            <v>SWC_XCONLANK_C</v>
          </cell>
        </row>
        <row r="1141">
          <cell r="B1141" t="str">
            <v>SWC_XCONLANK_CH</v>
          </cell>
        </row>
        <row r="1142">
          <cell r="B1142" t="str">
            <v>SWC_XCONLANK_IH</v>
          </cell>
        </row>
        <row r="1143">
          <cell r="B1143" t="str">
            <v>SWC_YAROWFORD_C</v>
          </cell>
        </row>
        <row r="1144">
          <cell r="B1144" t="str">
            <v>SWC_YETHOLM_C</v>
          </cell>
        </row>
        <row r="1145">
          <cell r="B1145" t="str">
            <v>SWC_YETHOLM_O</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 summary "/>
      <sheetName val="Disposals"/>
      <sheetName val="IT summarised breakdown"/>
      <sheetName val="OP accruals PIVOT"/>
      <sheetName val="Summary Op accruals"/>
      <sheetName val="Op accruals by proj"/>
      <sheetName val="p12 prioir year"/>
      <sheetName val="GL to p12 with Proj codes"/>
      <sheetName val="New Project codes"/>
      <sheetName val="FAA11008 Hi Aff Upgrade 5 "/>
      <sheetName val="Finance FA additions PIVOT P12"/>
      <sheetName val="P1 - P12 PIVOT DATA Original"/>
      <sheetName val="P1 - P12 PIVOT IT"/>
      <sheetName val="Depr Jnl"/>
      <sheetName val="GeneralLedgerBalances"/>
      <sheetName val="cerb &amp; bre"/>
    </sheetNames>
    <sheetDataSet>
      <sheetData sheetId="0"/>
      <sheetData sheetId="1">
        <row r="12">
          <cell r="AB12">
            <v>-6413781.4699999997</v>
          </cell>
        </row>
      </sheetData>
      <sheetData sheetId="2">
        <row r="35">
          <cell r="H35">
            <v>585692.55100000009</v>
          </cell>
        </row>
      </sheetData>
      <sheetData sheetId="3">
        <row r="5">
          <cell r="B5" t="str">
            <v>FAA10011</v>
          </cell>
        </row>
      </sheetData>
      <sheetData sheetId="4"/>
      <sheetData sheetId="5"/>
      <sheetData sheetId="6"/>
      <sheetData sheetId="7"/>
      <sheetData sheetId="8">
        <row r="1206">
          <cell r="X1206">
            <v>2149736.0599999982</v>
          </cell>
        </row>
      </sheetData>
      <sheetData sheetId="9"/>
      <sheetData sheetId="10"/>
      <sheetData sheetId="11">
        <row r="4">
          <cell r="A4" t="str">
            <v>Row Labels</v>
          </cell>
        </row>
      </sheetData>
      <sheetData sheetId="12"/>
      <sheetData sheetId="13"/>
      <sheetData sheetId="14"/>
      <sheetData sheetId="15">
        <row r="2">
          <cell r="S2">
            <v>11245758.83</v>
          </cell>
        </row>
      </sheetData>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of changes"/>
      <sheetName val="Key"/>
      <sheetName val="M1"/>
      <sheetName val="M2"/>
      <sheetName val="M3"/>
      <sheetName val="M4"/>
      <sheetName val="M5"/>
      <sheetName val="M6"/>
      <sheetName val="M6-R"/>
      <sheetName val="M6-T"/>
      <sheetName val="M7"/>
      <sheetName val="M11"/>
      <sheetName val="M18 W"/>
      <sheetName val="M18 WW"/>
      <sheetName val="M21"/>
      <sheetName val="M22"/>
      <sheetName val="M27"/>
      <sheetName val="M28"/>
      <sheetName val="M30"/>
      <sheetName val="M31"/>
      <sheetName val="M32"/>
      <sheetName val="report year index"/>
    </sheetNames>
    <sheetDataSet>
      <sheetData sheetId="0"/>
      <sheetData sheetId="1"/>
      <sheetData sheetId="2"/>
      <sheetData sheetId="3">
        <row r="9">
          <cell r="F9">
            <v>-158.29</v>
          </cell>
        </row>
      </sheetData>
      <sheetData sheetId="4"/>
      <sheetData sheetId="5"/>
      <sheetData sheetId="6"/>
      <sheetData sheetId="7"/>
      <sheetData sheetId="8"/>
      <sheetData sheetId="9"/>
      <sheetData sheetId="10"/>
      <sheetData sheetId="11">
        <row r="17">
          <cell r="K17">
            <v>1148.9889999999998</v>
          </cell>
        </row>
      </sheetData>
      <sheetData sheetId="12"/>
      <sheetData sheetId="13">
        <row r="55">
          <cell r="W55">
            <v>15.827999999999999</v>
          </cell>
        </row>
      </sheetData>
      <sheetData sheetId="14">
        <row r="56">
          <cell r="U56">
            <v>2.8420000000000001</v>
          </cell>
        </row>
      </sheetData>
      <sheetData sheetId="15"/>
      <sheetData sheetId="16"/>
      <sheetData sheetId="17"/>
      <sheetData sheetId="18"/>
      <sheetData sheetId="19"/>
      <sheetData sheetId="20"/>
      <sheetData sheetId="21"/>
      <sheetData sheetId="22">
        <row r="4">
          <cell r="C4" t="str">
            <v>2015-16</v>
          </cell>
        </row>
        <row r="5">
          <cell r="C5" t="str">
            <v>2016-17</v>
          </cell>
        </row>
        <row r="6">
          <cell r="C6" t="str">
            <v>2017-18</v>
          </cell>
        </row>
        <row r="7">
          <cell r="C7" t="str">
            <v>2018-19</v>
          </cell>
        </row>
        <row r="8">
          <cell r="C8" t="str">
            <v>2019-20</v>
          </cell>
        </row>
        <row r="9">
          <cell r="C9" t="str">
            <v>2020-21</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2.07-28.2.07"/>
      <sheetName val="Drop Down Lists"/>
    </sheetNames>
    <sheetDataSet>
      <sheetData sheetId="0" refreshError="1"/>
      <sheetData sheetId="1">
        <row r="3">
          <cell r="A3" t="str">
            <v>VACTORING</v>
          </cell>
          <cell r="B3" t="str">
            <v>ALLAN GRAY</v>
          </cell>
        </row>
        <row r="4">
          <cell r="A4" t="str">
            <v>CCTV</v>
          </cell>
          <cell r="B4" t="str">
            <v>CAMERON GRAHAM</v>
          </cell>
        </row>
        <row r="5">
          <cell r="A5" t="str">
            <v>SEWER REPAIR</v>
          </cell>
          <cell r="B5" t="str">
            <v>COLIN CAMERON</v>
          </cell>
        </row>
        <row r="6">
          <cell r="A6" t="str">
            <v>WET WELL CLEANING</v>
          </cell>
          <cell r="B6" t="str">
            <v>DAVID LESLIE</v>
          </cell>
        </row>
        <row r="7">
          <cell r="A7" t="str">
            <v>SEWER FLOODING CLEAN UPS</v>
          </cell>
          <cell r="B7" t="str">
            <v>DENIS LEWIS</v>
          </cell>
        </row>
        <row r="8">
          <cell r="A8" t="str">
            <v>WATER COURSE POLLUTION CLEAN UPS</v>
          </cell>
          <cell r="B8" t="str">
            <v>FRANK SNOW</v>
          </cell>
        </row>
        <row r="9">
          <cell r="A9" t="str">
            <v>RAISE / REPLACE COVER</v>
          </cell>
          <cell r="B9" t="str">
            <v>JIM WADE</v>
          </cell>
        </row>
        <row r="10">
          <cell r="A10" t="str">
            <v>TANKERING</v>
          </cell>
          <cell r="B10" t="str">
            <v>JOHN HUGHES</v>
          </cell>
        </row>
        <row r="11">
          <cell r="B11" t="str">
            <v>NEIL CLARK</v>
          </cell>
        </row>
        <row r="12">
          <cell r="B12" t="str">
            <v>SANDY MACKAY</v>
          </cell>
        </row>
        <row r="13">
          <cell r="B13" t="str">
            <v>TOM PITT</v>
          </cell>
        </row>
        <row r="14">
          <cell r="B14" t="str">
            <v>GRAEME CONNOR</v>
          </cell>
        </row>
        <row r="15">
          <cell r="B15" t="str">
            <v>GRAHAM GRANT</v>
          </cell>
        </row>
        <row r="16">
          <cell r="B16" t="str">
            <v>MELVIN SHANKS</v>
          </cell>
        </row>
        <row r="17">
          <cell r="B17" t="str">
            <v>DAVID PURSS</v>
          </cell>
        </row>
        <row r="18">
          <cell r="B18" t="str">
            <v>BILLY GUNN</v>
          </cell>
        </row>
        <row r="19">
          <cell r="B19" t="str">
            <v>ANDY WALKER</v>
          </cell>
        </row>
        <row r="20">
          <cell r="B20" t="str">
            <v>BRIAN MCGONIGLE</v>
          </cell>
        </row>
        <row r="21">
          <cell r="B21" t="str">
            <v>MARTIN HUGHES</v>
          </cell>
        </row>
        <row r="22">
          <cell r="B22" t="str">
            <v>PAT DOLAN</v>
          </cell>
        </row>
        <row r="23">
          <cell r="B23" t="str">
            <v>BRIAN ROWLANDS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lmsford "/>
      <sheetName val="Suffolk "/>
      <sheetName val="WaveneyDC"/>
      <sheetName val="Yarmouth"/>
    </sheetNames>
    <sheetDataSet>
      <sheetData sheetId="0">
        <row r="28">
          <cell r="G28">
            <v>0</v>
          </cell>
        </row>
      </sheetData>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tart"/>
      <sheetName val="Contents"/>
      <sheetName val="QUERIES_CONTROL"/>
      <sheetName val="Contents2"/>
      <sheetName val="P&amp;L Queries"/>
      <sheetName val="Profit and loss account"/>
      <sheetName val="Cost of sales"/>
      <sheetName val="Administrative expenses"/>
      <sheetName val="Other finance costs"/>
      <sheetName val="Entertainment, gifts and staff"/>
      <sheetName val="IT costs"/>
      <sheetName val="Legal and professional costs"/>
      <sheetName val="Consultancy fees"/>
      <sheetName val="DROP_DOWN_OPTIONS"/>
      <sheetName val="Car lease rental restriction"/>
      <sheetName val="Contents3"/>
      <sheetName val="Contents4"/>
      <sheetName val="Balance Sheet Queries"/>
      <sheetName val="Fixed assets"/>
      <sheetName val="Fixed assets additions "/>
      <sheetName val="Fixed asset disposals"/>
      <sheetName val="Reserves"/>
      <sheetName val="FRS17 Pension adjustments"/>
      <sheetName val="Contents5"/>
      <sheetName val="Contents6"/>
      <sheetName val="Total debtors"/>
      <sheetName val="Other debtors"/>
      <sheetName val="Prepayments and accrued income"/>
      <sheetName val="Total creditors"/>
      <sheetName val="Other creditors"/>
      <sheetName val="Accruals and deferred income"/>
      <sheetName val="Employee share schemes"/>
      <sheetName val="Corporation tax paid and repaid"/>
      <sheetName val="Royalties paid to non UK reside"/>
      <sheetName val="Intercompany indebtedness"/>
      <sheetName val="Loan relationships"/>
      <sheetName val="Contents7"/>
      <sheetName val="Contents8"/>
      <sheetName val="Warning Page - Macro's Disabled"/>
      <sheetName val="XML_CONTROL"/>
      <sheetName val="SYS_CONTROL"/>
      <sheetName val="VERSION_CONTROL"/>
      <sheetName val="BRANDING_CONTROL"/>
      <sheetName val="Menu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Yes</v>
          </cell>
        </row>
        <row r="2">
          <cell r="A2" t="str">
            <v>No</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PSoft"/>
      <sheetName val="Notes"/>
      <sheetName val="Corporate summary P7"/>
      <sheetName val="Corp 2"/>
      <sheetName val="Corp 3 "/>
      <sheetName val="Kerry Murray 1"/>
      <sheetName val="Kerry Murray 2"/>
      <sheetName val="Kerry Murray 3"/>
      <sheetName val="Bryan Skedd"/>
      <sheetName val="Fiona Green"/>
      <sheetName val="Caroline Hay"/>
      <sheetName val="Kay Petrie"/>
      <sheetName val="Laura Birch"/>
      <sheetName val="Lynn Leslie"/>
      <sheetName val="Nicola Maclean"/>
      <sheetName val="Martin Sanderson"/>
      <sheetName val="Melannie Anderson"/>
      <sheetName val="Sarah Bathie"/>
      <sheetName val="Sharon Grant"/>
      <sheetName val="Mark Webster"/>
      <sheetName val="Mark Webster2"/>
      <sheetName val="Mark Webster3"/>
      <sheetName val="Mark Webster4"/>
      <sheetName val="Mark Webster5"/>
      <sheetName val="A Fettes 1"/>
      <sheetName val="A Fettes"/>
      <sheetName val="A Fettes2"/>
      <sheetName val="A Fettes 3"/>
      <sheetName val="Stephen Bradley 1"/>
      <sheetName val="Stephen Bradley 2"/>
      <sheetName val="Stephen Bradley 3"/>
      <sheetName val="Stephen Bradley 4"/>
      <sheetName val="Stephen Bradley 5"/>
      <sheetName val="Stephen Bradley 6"/>
      <sheetName val="Stephen Bradley 7"/>
      <sheetName val="Stephen Bradley 8"/>
      <sheetName val="Stephen Bradley 9"/>
      <sheetName val="Stephen Bradley 10"/>
      <sheetName val="Stephen Bradley 11"/>
      <sheetName val="Stephen Bradley 12"/>
      <sheetName val="Stephen Bradley 13"/>
      <sheetName val="Luke Williams 1"/>
      <sheetName val="Liam Cruickshank 1"/>
      <sheetName val="Liam Cruickshank 2"/>
      <sheetName val="Sheet9"/>
      <sheetName val="Corporate"/>
      <sheetName val="Roy Rennie 1"/>
      <sheetName val="Roy Rennie 2"/>
      <sheetName val="Roy Rennie 3"/>
      <sheetName val="Louise Rae 1"/>
      <sheetName val="Louise Rae 2"/>
      <sheetName val="Louise Rae 3"/>
      <sheetName val="Louise Rae 4"/>
      <sheetName val="Louise Rae 5"/>
      <sheetName val="Louise Rae 6"/>
      <sheetName val="Louise Rae 7"/>
      <sheetName val="Jacqui Cook 1"/>
      <sheetName val="Jacqui Cook 2"/>
      <sheetName val="Jacqui Cook 3"/>
      <sheetName val="Elaine Jones 1"/>
      <sheetName val="Elaine Jones 2"/>
      <sheetName val="Elaine Jones 3"/>
      <sheetName val="Elaine Jones 4"/>
      <sheetName val="Elaine Jones 5"/>
      <sheetName val="Elaine Jones 6"/>
      <sheetName val="Elaine Jones 7"/>
      <sheetName val="Elaine Jones 8"/>
      <sheetName val="Elaine Jones 9"/>
      <sheetName val="Elaine Jones 10"/>
      <sheetName val="Elaine Jones 11"/>
      <sheetName val="Elaine Jones 12"/>
      <sheetName val="Elaine Jones 13"/>
      <sheetName val="Elaine Jones 14"/>
      <sheetName val="Elaine Jones 15"/>
      <sheetName val="Elaine Jones 16"/>
      <sheetName val="Elaine Jones 17"/>
      <sheetName val="Elaine Jones 18"/>
      <sheetName val="Elaine Jones 19"/>
      <sheetName val="Elaine Jones 20"/>
      <sheetName val="Elaine Jones 21"/>
      <sheetName val="Shirley Provan"/>
      <sheetName val="James Greer"/>
      <sheetName val="Amy Turney 1"/>
      <sheetName val=" Amy Turney 2"/>
      <sheetName val="Amy Turney 3"/>
      <sheetName val="Amy Turney 4"/>
      <sheetName val="Amy Turney 5"/>
      <sheetName val="Amy Turney 6"/>
      <sheetName val="Amy Turney 7"/>
      <sheetName val="Amy Turney 8"/>
      <sheetName val="F Green 1"/>
      <sheetName val="F Green 2"/>
      <sheetName val="Amy Turney 9"/>
      <sheetName val="Chris wood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3">
          <cell r="D3" t="str">
            <v>SW Correction of Internal Recharges</v>
          </cell>
          <cell r="N3">
            <v>74379</v>
          </cell>
        </row>
        <row r="5">
          <cell r="N5" t="str">
            <v>Roy Rennie</v>
          </cell>
        </row>
        <row r="7">
          <cell r="N7">
            <v>7311128</v>
          </cell>
        </row>
        <row r="9">
          <cell r="D9" t="str">
            <v>ACTUALS</v>
          </cell>
          <cell r="N9">
            <v>39416</v>
          </cell>
        </row>
        <row r="11">
          <cell r="D11" t="str">
            <v>MAN</v>
          </cell>
        </row>
        <row r="13">
          <cell r="D13" t="str">
            <v>Beginning of Next Period</v>
          </cell>
        </row>
        <row r="18">
          <cell r="B18" t="str">
            <v>4154</v>
          </cell>
          <cell r="C18" t="str">
            <v>30406</v>
          </cell>
          <cell r="L18">
            <v>-1135.92</v>
          </cell>
          <cell r="N18" t="str">
            <v>P08 Int Rch Unreconciled Bal</v>
          </cell>
        </row>
        <row r="19">
          <cell r="B19" t="str">
            <v>4155</v>
          </cell>
          <cell r="C19" t="str">
            <v>30406</v>
          </cell>
          <cell r="L19">
            <v>-400</v>
          </cell>
          <cell r="N19" t="str">
            <v>P08 Int Rch Unreconciled Bal</v>
          </cell>
        </row>
        <row r="20">
          <cell r="B20" t="str">
            <v>4033</v>
          </cell>
          <cell r="C20" t="str">
            <v>30406</v>
          </cell>
          <cell r="L20">
            <v>264362.53999999998</v>
          </cell>
          <cell r="N20" t="str">
            <v>P08 Int Rch Unreconciled Bal</v>
          </cell>
        </row>
        <row r="21">
          <cell r="B21" t="str">
            <v>4157</v>
          </cell>
          <cell r="C21" t="str">
            <v>30406</v>
          </cell>
          <cell r="L21">
            <v>-240059.02</v>
          </cell>
          <cell r="N21" t="str">
            <v>P08 Int Rch Unreconciled Bal</v>
          </cell>
        </row>
        <row r="22">
          <cell r="B22" t="str">
            <v>4158</v>
          </cell>
          <cell r="C22" t="str">
            <v>30406</v>
          </cell>
          <cell r="L22">
            <v>-1186.4100000000001</v>
          </cell>
          <cell r="N22" t="str">
            <v>P08 Int Rch Unreconciled Bal</v>
          </cell>
        </row>
        <row r="23">
          <cell r="B23" t="str">
            <v>4164</v>
          </cell>
          <cell r="C23" t="str">
            <v>30406</v>
          </cell>
          <cell r="L23">
            <v>-21202.77</v>
          </cell>
          <cell r="N23" t="str">
            <v>P08 Int Rch Unreconciled Bal</v>
          </cell>
        </row>
        <row r="24">
          <cell r="B24" t="str">
            <v>4167</v>
          </cell>
          <cell r="C24" t="str">
            <v>30406</v>
          </cell>
          <cell r="L24">
            <v>-4057.78</v>
          </cell>
          <cell r="N24" t="str">
            <v>P08 Int Rch Unreconciled Bal</v>
          </cell>
        </row>
        <row r="25">
          <cell r="B25" t="str">
            <v>4168</v>
          </cell>
          <cell r="C25" t="str">
            <v>30406</v>
          </cell>
          <cell r="L25">
            <v>13.3</v>
          </cell>
          <cell r="N25" t="str">
            <v>P08 Int Rch Unreconciled Bal</v>
          </cell>
        </row>
        <row r="26">
          <cell r="B26" t="str">
            <v>8459</v>
          </cell>
          <cell r="C26" t="str">
            <v>ZX001</v>
          </cell>
          <cell r="L26">
            <v>3666.06</v>
          </cell>
          <cell r="N26" t="str">
            <v>P08 Int Rch Unreconciled Bal</v>
          </cell>
        </row>
      </sheetData>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Control Sheet"/>
      <sheetName val="Model"/>
      <sheetName val="Capex numbers"/>
      <sheetName val="Other inputs"/>
      <sheetName val="Sheet1"/>
      <sheetName val="Sheet2"/>
      <sheetName val="Sheet3"/>
      <sheetName val="Transition year as output"/>
    </sheetNames>
    <sheetDataSet>
      <sheetData sheetId="0"/>
      <sheetData sheetId="1">
        <row r="4">
          <cell r="J4" t="e">
            <v>#NAME?</v>
          </cell>
        </row>
      </sheetData>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rt JCD"/>
      <sheetName val="Total"/>
      <sheetName val="All Projects"/>
    </sheetNames>
    <sheetDataSet>
      <sheetData sheetId="0" refreshError="1"/>
      <sheetData sheetId="1" refreshError="1"/>
      <sheetData sheetId="2" refreshError="1">
        <row r="6">
          <cell r="A6" t="str">
            <v>00008</v>
          </cell>
          <cell r="B6">
            <v>0.24800000000000003</v>
          </cell>
        </row>
        <row r="7">
          <cell r="A7" t="str">
            <v>00009</v>
          </cell>
          <cell r="B7">
            <v>0.28800000000000003</v>
          </cell>
        </row>
        <row r="8">
          <cell r="A8" t="str">
            <v>00010</v>
          </cell>
          <cell r="B8">
            <v>0.82399999999999995</v>
          </cell>
        </row>
        <row r="9">
          <cell r="A9" t="str">
            <v>00012</v>
          </cell>
          <cell r="B9">
            <v>1.4</v>
          </cell>
        </row>
        <row r="10">
          <cell r="A10" t="str">
            <v>00014</v>
          </cell>
          <cell r="B10">
            <v>0.48</v>
          </cell>
        </row>
        <row r="11">
          <cell r="A11" t="str">
            <v>00016</v>
          </cell>
          <cell r="B11">
            <v>0.25</v>
          </cell>
        </row>
        <row r="12">
          <cell r="A12" t="str">
            <v>00017</v>
          </cell>
          <cell r="B12">
            <v>4.5</v>
          </cell>
        </row>
        <row r="13">
          <cell r="A13" t="str">
            <v>00018</v>
          </cell>
          <cell r="B13">
            <v>0.31</v>
          </cell>
        </row>
        <row r="14">
          <cell r="A14" t="str">
            <v>00020</v>
          </cell>
          <cell r="B14">
            <v>0.84600000000000009</v>
          </cell>
        </row>
        <row r="15">
          <cell r="A15" t="str">
            <v>00021</v>
          </cell>
          <cell r="B15">
            <v>2.375</v>
          </cell>
        </row>
        <row r="16">
          <cell r="A16" t="str">
            <v>00022</v>
          </cell>
          <cell r="B16">
            <v>0.67100000000000004</v>
          </cell>
        </row>
        <row r="17">
          <cell r="A17" t="str">
            <v>00023</v>
          </cell>
          <cell r="B17">
            <v>1.081</v>
          </cell>
        </row>
        <row r="18">
          <cell r="A18" t="str">
            <v>00024</v>
          </cell>
          <cell r="B18">
            <v>1.05</v>
          </cell>
        </row>
        <row r="19">
          <cell r="A19" t="str">
            <v>00025</v>
          </cell>
          <cell r="B19">
            <v>0.752</v>
          </cell>
        </row>
        <row r="20">
          <cell r="A20" t="str">
            <v>00026</v>
          </cell>
          <cell r="B20">
            <v>3.7999999999999999E-2</v>
          </cell>
        </row>
        <row r="21">
          <cell r="A21" t="str">
            <v>00027</v>
          </cell>
          <cell r="B21">
            <v>0.21</v>
          </cell>
        </row>
        <row r="22">
          <cell r="A22" t="str">
            <v>00043</v>
          </cell>
          <cell r="B22">
            <v>3.0789999999999997</v>
          </cell>
        </row>
        <row r="23">
          <cell r="A23" t="str">
            <v>00044</v>
          </cell>
          <cell r="B23">
            <v>9.3819999999999997</v>
          </cell>
        </row>
        <row r="24">
          <cell r="A24" t="str">
            <v>00045</v>
          </cell>
          <cell r="B24">
            <v>9.2110000000000003</v>
          </cell>
        </row>
        <row r="25">
          <cell r="A25" t="str">
            <v>00072</v>
          </cell>
          <cell r="B25">
            <v>0.20700000000000002</v>
          </cell>
        </row>
        <row r="26">
          <cell r="A26" t="str">
            <v>00076</v>
          </cell>
          <cell r="B26">
            <v>8.5000000000000006E-2</v>
          </cell>
        </row>
        <row r="27">
          <cell r="A27" t="str">
            <v>00109</v>
          </cell>
          <cell r="B27">
            <v>12.6</v>
          </cell>
        </row>
        <row r="28">
          <cell r="A28" t="str">
            <v>00110</v>
          </cell>
          <cell r="B28">
            <v>5.5440000000000005</v>
          </cell>
        </row>
        <row r="29">
          <cell r="A29" t="str">
            <v>00112</v>
          </cell>
          <cell r="B29">
            <v>0.58800000000000008</v>
          </cell>
        </row>
        <row r="30">
          <cell r="A30" t="str">
            <v>00113</v>
          </cell>
          <cell r="B30">
            <v>0.11</v>
          </cell>
        </row>
        <row r="31">
          <cell r="A31" t="str">
            <v>00114</v>
          </cell>
          <cell r="B31">
            <v>0.72</v>
          </cell>
        </row>
        <row r="32">
          <cell r="A32" t="str">
            <v>00161</v>
          </cell>
          <cell r="B32">
            <v>7.1000000000000008E-2</v>
          </cell>
        </row>
        <row r="33">
          <cell r="A33" t="str">
            <v>00182</v>
          </cell>
          <cell r="B33">
            <v>0.40300000000000002</v>
          </cell>
        </row>
        <row r="34">
          <cell r="A34" t="str">
            <v>00184</v>
          </cell>
          <cell r="B34">
            <v>0.64</v>
          </cell>
        </row>
        <row r="35">
          <cell r="A35" t="str">
            <v>00186</v>
          </cell>
          <cell r="B35">
            <v>0.28999999999999998</v>
          </cell>
        </row>
        <row r="36">
          <cell r="A36" t="str">
            <v>00187</v>
          </cell>
          <cell r="B36">
            <v>1.153</v>
          </cell>
        </row>
        <row r="37">
          <cell r="A37" t="str">
            <v>00188</v>
          </cell>
          <cell r="B37">
            <v>0.32400000000000001</v>
          </cell>
        </row>
        <row r="38">
          <cell r="A38" t="str">
            <v>00249</v>
          </cell>
          <cell r="B38">
            <v>2.508</v>
          </cell>
        </row>
        <row r="39">
          <cell r="A39" t="str">
            <v>00260</v>
          </cell>
          <cell r="B39">
            <v>0.29899999999999999</v>
          </cell>
        </row>
        <row r="40">
          <cell r="A40" t="str">
            <v>00290</v>
          </cell>
          <cell r="B40">
            <v>8.5000000000000006E-2</v>
          </cell>
        </row>
        <row r="41">
          <cell r="A41" t="str">
            <v>00315</v>
          </cell>
          <cell r="B41">
            <v>0.20499999999999999</v>
          </cell>
        </row>
        <row r="42">
          <cell r="A42" t="str">
            <v>00359</v>
          </cell>
          <cell r="B42">
            <v>1.514</v>
          </cell>
        </row>
        <row r="43">
          <cell r="A43" t="str">
            <v>00436</v>
          </cell>
          <cell r="B43">
            <v>1.21</v>
          </cell>
        </row>
        <row r="44">
          <cell r="A44" t="str">
            <v>00437</v>
          </cell>
          <cell r="B44">
            <v>2.0660000000000003</v>
          </cell>
        </row>
        <row r="45">
          <cell r="A45" t="str">
            <v>00476</v>
          </cell>
          <cell r="B45">
            <v>0.54700000000000004</v>
          </cell>
        </row>
        <row r="46">
          <cell r="A46" t="str">
            <v>00478</v>
          </cell>
          <cell r="B46">
            <v>0.83100000000000007</v>
          </cell>
        </row>
        <row r="47">
          <cell r="A47" t="str">
            <v>00494</v>
          </cell>
          <cell r="B47">
            <v>9.7000000000000003E-2</v>
          </cell>
        </row>
        <row r="48">
          <cell r="A48" t="str">
            <v>00497</v>
          </cell>
          <cell r="B48">
            <v>0.69</v>
          </cell>
        </row>
        <row r="49">
          <cell r="A49" t="str">
            <v>00498</v>
          </cell>
          <cell r="B49">
            <v>0.95</v>
          </cell>
        </row>
        <row r="50">
          <cell r="A50" t="str">
            <v>00528</v>
          </cell>
          <cell r="B50">
            <v>0.14099999999999999</v>
          </cell>
        </row>
        <row r="51">
          <cell r="A51" t="str">
            <v>00530</v>
          </cell>
          <cell r="B51">
            <v>0.32700000000000001</v>
          </cell>
        </row>
        <row r="52">
          <cell r="A52" t="str">
            <v>00531</v>
          </cell>
          <cell r="B52">
            <v>1.1100000000000001</v>
          </cell>
        </row>
        <row r="53">
          <cell r="A53" t="str">
            <v>00532</v>
          </cell>
          <cell r="B53">
            <v>0.502</v>
          </cell>
        </row>
        <row r="54">
          <cell r="A54" t="str">
            <v>00533</v>
          </cell>
          <cell r="B54">
            <v>6.9000000000000006E-2</v>
          </cell>
        </row>
        <row r="55">
          <cell r="A55" t="str">
            <v>00537</v>
          </cell>
          <cell r="B55">
            <v>0.29100000000000004</v>
          </cell>
        </row>
        <row r="56">
          <cell r="A56" t="str">
            <v>00538</v>
          </cell>
          <cell r="B56">
            <v>0.2</v>
          </cell>
        </row>
        <row r="57">
          <cell r="A57" t="str">
            <v>00548</v>
          </cell>
          <cell r="B57">
            <v>2.5000000000000001E-2</v>
          </cell>
        </row>
        <row r="58">
          <cell r="A58" t="str">
            <v>00550</v>
          </cell>
          <cell r="B58">
            <v>0.27</v>
          </cell>
        </row>
        <row r="59">
          <cell r="A59" t="str">
            <v>00557</v>
          </cell>
          <cell r="B59">
            <v>0.06</v>
          </cell>
        </row>
        <row r="60">
          <cell r="A60" t="str">
            <v>00564</v>
          </cell>
          <cell r="B60">
            <v>0.46</v>
          </cell>
        </row>
        <row r="61">
          <cell r="A61" t="str">
            <v>00572</v>
          </cell>
          <cell r="B61">
            <v>2.4900000000000002</v>
          </cell>
        </row>
        <row r="62">
          <cell r="A62" t="str">
            <v>00585</v>
          </cell>
          <cell r="B62">
            <v>0.20499999999999999</v>
          </cell>
        </row>
        <row r="63">
          <cell r="A63" t="str">
            <v>00586</v>
          </cell>
          <cell r="B63">
            <v>0.745</v>
          </cell>
        </row>
        <row r="64">
          <cell r="A64" t="str">
            <v>00587</v>
          </cell>
          <cell r="B64">
            <v>1.1000000000000001</v>
          </cell>
        </row>
        <row r="65">
          <cell r="A65" t="str">
            <v>00588</v>
          </cell>
          <cell r="B65">
            <v>0.04</v>
          </cell>
        </row>
        <row r="66">
          <cell r="A66" t="str">
            <v>00589</v>
          </cell>
          <cell r="B66">
            <v>0.08</v>
          </cell>
        </row>
        <row r="67">
          <cell r="A67" t="str">
            <v>00590</v>
          </cell>
          <cell r="B67">
            <v>3.2170000000000001</v>
          </cell>
        </row>
        <row r="68">
          <cell r="A68" t="str">
            <v>00591</v>
          </cell>
          <cell r="B68">
            <v>0.09</v>
          </cell>
        </row>
        <row r="69">
          <cell r="A69" t="str">
            <v>00592</v>
          </cell>
          <cell r="B69">
            <v>5.7999999999999996E-2</v>
          </cell>
        </row>
        <row r="70">
          <cell r="A70" t="str">
            <v>00598</v>
          </cell>
          <cell r="B70">
            <v>1.6539999999999999</v>
          </cell>
        </row>
        <row r="71">
          <cell r="A71" t="str">
            <v>00600</v>
          </cell>
          <cell r="B71">
            <v>1.0739999999999998</v>
          </cell>
        </row>
        <row r="72">
          <cell r="A72" t="str">
            <v>00601</v>
          </cell>
          <cell r="B72">
            <v>8.5000000000000006E-2</v>
          </cell>
        </row>
        <row r="73">
          <cell r="A73" t="str">
            <v>00602</v>
          </cell>
          <cell r="B73">
            <v>0.30499999999999999</v>
          </cell>
        </row>
        <row r="74">
          <cell r="A74" t="str">
            <v>00603</v>
          </cell>
          <cell r="B74">
            <v>0.18900000000000003</v>
          </cell>
        </row>
        <row r="75">
          <cell r="A75" t="str">
            <v>00627</v>
          </cell>
          <cell r="B75">
            <v>6.9000000000000006E-2</v>
          </cell>
        </row>
        <row r="76">
          <cell r="A76" t="str">
            <v>00628</v>
          </cell>
          <cell r="B76">
            <v>0.10299999999999999</v>
          </cell>
        </row>
        <row r="77">
          <cell r="A77" t="str">
            <v>00629</v>
          </cell>
          <cell r="B77">
            <v>0.84070000000000011</v>
          </cell>
        </row>
        <row r="78">
          <cell r="A78" t="str">
            <v>00654</v>
          </cell>
          <cell r="B78">
            <v>0.23699999999999999</v>
          </cell>
        </row>
        <row r="79">
          <cell r="A79" t="str">
            <v>00657</v>
          </cell>
          <cell r="B79">
            <v>1.347</v>
          </cell>
        </row>
        <row r="80">
          <cell r="A80" t="str">
            <v>00658</v>
          </cell>
          <cell r="B80">
            <v>0.30099999999999999</v>
          </cell>
        </row>
        <row r="81">
          <cell r="A81" t="str">
            <v>00660</v>
          </cell>
          <cell r="B81">
            <v>0.83</v>
          </cell>
        </row>
        <row r="82">
          <cell r="A82" t="str">
            <v>00661</v>
          </cell>
          <cell r="B82">
            <v>0.60499999999999998</v>
          </cell>
        </row>
        <row r="83">
          <cell r="A83" t="str">
            <v>00663</v>
          </cell>
          <cell r="B83">
            <v>0.38400000000000001</v>
          </cell>
        </row>
        <row r="84">
          <cell r="A84" t="str">
            <v>00664</v>
          </cell>
          <cell r="B84">
            <v>2.6339999999999999</v>
          </cell>
        </row>
        <row r="85">
          <cell r="A85" t="str">
            <v>00665</v>
          </cell>
          <cell r="B85">
            <v>0.34299999999999997</v>
          </cell>
        </row>
        <row r="86">
          <cell r="A86" t="str">
            <v>00666</v>
          </cell>
          <cell r="B86">
            <v>1.55</v>
          </cell>
        </row>
        <row r="87">
          <cell r="A87" t="str">
            <v>00667</v>
          </cell>
          <cell r="B87">
            <v>2.85</v>
          </cell>
        </row>
        <row r="88">
          <cell r="A88" t="str">
            <v>00670</v>
          </cell>
          <cell r="B88">
            <v>0.7</v>
          </cell>
        </row>
        <row r="89">
          <cell r="A89" t="str">
            <v>00671</v>
          </cell>
          <cell r="B89">
            <v>8.9080000000000013</v>
          </cell>
        </row>
        <row r="90">
          <cell r="A90" t="str">
            <v>00672</v>
          </cell>
          <cell r="B90">
            <v>3.1949999999999998</v>
          </cell>
        </row>
        <row r="91">
          <cell r="A91" t="str">
            <v>00673</v>
          </cell>
          <cell r="B91">
            <v>0.5</v>
          </cell>
        </row>
        <row r="92">
          <cell r="A92" t="str">
            <v>00674</v>
          </cell>
          <cell r="B92">
            <v>1.5</v>
          </cell>
        </row>
        <row r="93">
          <cell r="A93" t="str">
            <v>00676</v>
          </cell>
          <cell r="B93">
            <v>3.077</v>
          </cell>
        </row>
        <row r="94">
          <cell r="A94" t="str">
            <v>00677</v>
          </cell>
          <cell r="B94">
            <v>5.7130000000000001</v>
          </cell>
        </row>
        <row r="95">
          <cell r="A95" t="str">
            <v>00678</v>
          </cell>
          <cell r="B95">
            <v>0.29399999999999998</v>
          </cell>
        </row>
        <row r="96">
          <cell r="A96" t="str">
            <v>00679</v>
          </cell>
          <cell r="B96">
            <v>1.2080000000000002</v>
          </cell>
        </row>
        <row r="97">
          <cell r="A97" t="str">
            <v>00680</v>
          </cell>
          <cell r="B97">
            <v>2.6819999999999999</v>
          </cell>
        </row>
        <row r="98">
          <cell r="A98" t="str">
            <v>00682</v>
          </cell>
          <cell r="B98">
            <v>0.30599999999999999</v>
          </cell>
        </row>
        <row r="99">
          <cell r="A99" t="str">
            <v>00683</v>
          </cell>
          <cell r="B99">
            <v>1.4319999999999999</v>
          </cell>
        </row>
        <row r="100">
          <cell r="A100" t="str">
            <v>00684</v>
          </cell>
          <cell r="B100">
            <v>2.35</v>
          </cell>
        </row>
        <row r="101">
          <cell r="A101" t="str">
            <v>00685</v>
          </cell>
          <cell r="B101">
            <v>2.0840000000000001</v>
          </cell>
        </row>
        <row r="102">
          <cell r="A102" t="str">
            <v>00686</v>
          </cell>
          <cell r="B102">
            <v>1.1910000000000001</v>
          </cell>
        </row>
        <row r="103">
          <cell r="A103" t="str">
            <v>00687</v>
          </cell>
          <cell r="B103">
            <v>2.121</v>
          </cell>
        </row>
        <row r="104">
          <cell r="A104" t="str">
            <v>00688</v>
          </cell>
          <cell r="B104">
            <v>1</v>
          </cell>
        </row>
        <row r="105">
          <cell r="A105" t="str">
            <v>00689</v>
          </cell>
          <cell r="B105">
            <v>1.474</v>
          </cell>
        </row>
        <row r="106">
          <cell r="A106" t="str">
            <v>00690</v>
          </cell>
          <cell r="B106">
            <v>0.81800000000000006</v>
          </cell>
        </row>
        <row r="107">
          <cell r="A107" t="str">
            <v>00691</v>
          </cell>
          <cell r="B107">
            <v>1.5290000000000001</v>
          </cell>
        </row>
        <row r="108">
          <cell r="A108" t="str">
            <v>00692</v>
          </cell>
          <cell r="B108">
            <v>1.1219999999999999</v>
          </cell>
        </row>
        <row r="109">
          <cell r="A109" t="str">
            <v>00693</v>
          </cell>
          <cell r="B109">
            <v>1.04</v>
          </cell>
        </row>
        <row r="110">
          <cell r="A110" t="str">
            <v>00694</v>
          </cell>
          <cell r="B110">
            <v>0.88900000000000001</v>
          </cell>
        </row>
        <row r="111">
          <cell r="A111" t="str">
            <v>00695</v>
          </cell>
          <cell r="B111">
            <v>1.1599999999999999</v>
          </cell>
        </row>
        <row r="112">
          <cell r="A112" t="str">
            <v>00696</v>
          </cell>
          <cell r="B112">
            <v>0.51200000000000001</v>
          </cell>
        </row>
        <row r="113">
          <cell r="A113" t="str">
            <v>00699</v>
          </cell>
          <cell r="B113">
            <v>3.2000000000000001E-2</v>
          </cell>
        </row>
        <row r="114">
          <cell r="A114" t="str">
            <v>00710</v>
          </cell>
          <cell r="B114">
            <v>2.8000000000000001E-2</v>
          </cell>
        </row>
        <row r="115">
          <cell r="A115" t="str">
            <v>00711</v>
          </cell>
          <cell r="B115">
            <v>9.4E-2</v>
          </cell>
        </row>
        <row r="116">
          <cell r="A116" t="str">
            <v>00712</v>
          </cell>
          <cell r="B116">
            <v>8.5000000000000006E-2</v>
          </cell>
        </row>
        <row r="117">
          <cell r="A117" t="str">
            <v>00713</v>
          </cell>
          <cell r="B117">
            <v>9.0999999999999998E-2</v>
          </cell>
        </row>
        <row r="118">
          <cell r="A118" t="str">
            <v>00715</v>
          </cell>
          <cell r="B118">
            <v>0.10200000000000001</v>
          </cell>
        </row>
        <row r="119">
          <cell r="A119" t="str">
            <v>00742</v>
          </cell>
          <cell r="B119">
            <v>2.5000000000000001E-2</v>
          </cell>
        </row>
        <row r="120">
          <cell r="A120" t="str">
            <v>00746</v>
          </cell>
          <cell r="B120">
            <v>1.7000000000000001E-2</v>
          </cell>
        </row>
        <row r="121">
          <cell r="A121" t="str">
            <v>00748</v>
          </cell>
          <cell r="B121">
            <v>7.9000000000000015E-2</v>
          </cell>
        </row>
        <row r="122">
          <cell r="A122" t="str">
            <v>00749</v>
          </cell>
          <cell r="B122">
            <v>4.9669999999999996</v>
          </cell>
        </row>
        <row r="123">
          <cell r="A123" t="str">
            <v>00750</v>
          </cell>
          <cell r="B123">
            <v>0.93299999999999994</v>
          </cell>
        </row>
        <row r="124">
          <cell r="A124" t="str">
            <v>00756</v>
          </cell>
          <cell r="B124">
            <v>0.2</v>
          </cell>
        </row>
        <row r="125">
          <cell r="A125" t="str">
            <v>00757</v>
          </cell>
          <cell r="B125">
            <v>0.09</v>
          </cell>
        </row>
        <row r="126">
          <cell r="A126" t="str">
            <v>00763</v>
          </cell>
          <cell r="B126">
            <v>0.89</v>
          </cell>
        </row>
        <row r="127">
          <cell r="A127" t="str">
            <v>00780</v>
          </cell>
          <cell r="B127">
            <v>1.77</v>
          </cell>
        </row>
        <row r="128">
          <cell r="A128" t="str">
            <v>00786</v>
          </cell>
          <cell r="B128">
            <v>6.5000000000000002E-2</v>
          </cell>
        </row>
        <row r="129">
          <cell r="A129" t="str">
            <v>00790</v>
          </cell>
          <cell r="B129">
            <v>0.16900000000000001</v>
          </cell>
        </row>
        <row r="130">
          <cell r="A130" t="str">
            <v>00791</v>
          </cell>
          <cell r="B130">
            <v>3.2000000000000001E-2</v>
          </cell>
        </row>
        <row r="131">
          <cell r="A131" t="str">
            <v>00792</v>
          </cell>
          <cell r="B131">
            <v>0.16600000000000001</v>
          </cell>
        </row>
        <row r="132">
          <cell r="A132" t="str">
            <v>00793</v>
          </cell>
          <cell r="B132">
            <v>5.2000000000000005E-2</v>
          </cell>
        </row>
        <row r="133">
          <cell r="A133" t="str">
            <v>00798</v>
          </cell>
          <cell r="B133">
            <v>3.4000000000000002E-2</v>
          </cell>
        </row>
        <row r="134">
          <cell r="A134" t="str">
            <v>00820</v>
          </cell>
          <cell r="B134">
            <v>0.42</v>
          </cell>
        </row>
        <row r="135">
          <cell r="A135" t="str">
            <v>00821</v>
          </cell>
          <cell r="B135">
            <v>1.903</v>
          </cell>
        </row>
        <row r="136">
          <cell r="A136" t="str">
            <v>00823</v>
          </cell>
          <cell r="B136">
            <v>0.20600000000000002</v>
          </cell>
        </row>
        <row r="137">
          <cell r="A137" t="str">
            <v>00824</v>
          </cell>
          <cell r="B137">
            <v>0.44</v>
          </cell>
        </row>
        <row r="138">
          <cell r="A138" t="str">
            <v>00825</v>
          </cell>
          <cell r="B138">
            <v>2.4E-2</v>
          </cell>
        </row>
        <row r="139">
          <cell r="A139" t="str">
            <v>00826</v>
          </cell>
          <cell r="B139">
            <v>0.15</v>
          </cell>
        </row>
        <row r="140">
          <cell r="A140" t="str">
            <v>00832</v>
          </cell>
          <cell r="B140">
            <v>0.61199999999999999</v>
          </cell>
        </row>
        <row r="141">
          <cell r="A141" t="str">
            <v>00839</v>
          </cell>
          <cell r="B141">
            <v>0.55000000000000004</v>
          </cell>
        </row>
        <row r="142">
          <cell r="A142" t="str">
            <v>00840</v>
          </cell>
          <cell r="B142">
            <v>0.5</v>
          </cell>
        </row>
        <row r="143">
          <cell r="A143" t="str">
            <v>00841</v>
          </cell>
          <cell r="B143">
            <v>0.17499999999999999</v>
          </cell>
        </row>
        <row r="144">
          <cell r="A144" t="str">
            <v>00842</v>
          </cell>
          <cell r="B144">
            <v>0.5</v>
          </cell>
        </row>
        <row r="145">
          <cell r="A145" t="str">
            <v>00843</v>
          </cell>
          <cell r="B145">
            <v>0.2</v>
          </cell>
        </row>
        <row r="146">
          <cell r="A146" t="str">
            <v>00844</v>
          </cell>
          <cell r="B146">
            <v>1.673</v>
          </cell>
        </row>
        <row r="147">
          <cell r="A147" t="str">
            <v>00845</v>
          </cell>
          <cell r="B147">
            <v>1.006</v>
          </cell>
        </row>
        <row r="148">
          <cell r="A148" t="str">
            <v>00846</v>
          </cell>
          <cell r="B148">
            <v>0.2</v>
          </cell>
        </row>
        <row r="149">
          <cell r="A149" t="str">
            <v>00847</v>
          </cell>
          <cell r="B149">
            <v>0.2</v>
          </cell>
        </row>
        <row r="150">
          <cell r="A150" t="str">
            <v>00848</v>
          </cell>
          <cell r="B150">
            <v>0.2</v>
          </cell>
        </row>
        <row r="151">
          <cell r="A151" t="str">
            <v>00849</v>
          </cell>
          <cell r="B151">
            <v>0.61199999999999999</v>
          </cell>
        </row>
        <row r="152">
          <cell r="A152" t="str">
            <v>00850</v>
          </cell>
          <cell r="B152">
            <v>1.2050000000000001</v>
          </cell>
        </row>
        <row r="153">
          <cell r="A153" t="str">
            <v>00851</v>
          </cell>
          <cell r="B153">
            <v>0.95800000000000007</v>
          </cell>
        </row>
        <row r="154">
          <cell r="A154" t="str">
            <v>00853</v>
          </cell>
          <cell r="B154">
            <v>0.84099999999999997</v>
          </cell>
        </row>
        <row r="155">
          <cell r="A155" t="str">
            <v>00855</v>
          </cell>
          <cell r="B155">
            <v>0.61799999999999999</v>
          </cell>
        </row>
        <row r="156">
          <cell r="A156" t="str">
            <v>00856</v>
          </cell>
          <cell r="B156">
            <v>2.1040000000000001</v>
          </cell>
        </row>
        <row r="157">
          <cell r="A157" t="str">
            <v>00857</v>
          </cell>
          <cell r="B157">
            <v>0.749</v>
          </cell>
        </row>
        <row r="158">
          <cell r="A158" t="str">
            <v>00859</v>
          </cell>
          <cell r="B158">
            <v>0.45400000000000007</v>
          </cell>
        </row>
        <row r="159">
          <cell r="A159" t="str">
            <v>00861</v>
          </cell>
          <cell r="B159">
            <v>1.1299999999999999</v>
          </cell>
        </row>
        <row r="160">
          <cell r="A160" t="str">
            <v>00863</v>
          </cell>
          <cell r="B160">
            <v>0.38</v>
          </cell>
        </row>
        <row r="161">
          <cell r="A161" t="str">
            <v>00865</v>
          </cell>
          <cell r="B161">
            <v>0.75</v>
          </cell>
        </row>
        <row r="162">
          <cell r="A162" t="str">
            <v>00866</v>
          </cell>
          <cell r="B162">
            <v>1.1439999999999999</v>
          </cell>
        </row>
        <row r="163">
          <cell r="A163" t="str">
            <v>00869</v>
          </cell>
          <cell r="B163">
            <v>0.2</v>
          </cell>
        </row>
        <row r="164">
          <cell r="A164" t="str">
            <v>00872</v>
          </cell>
          <cell r="B164">
            <v>0.77699999999999991</v>
          </cell>
        </row>
        <row r="165">
          <cell r="A165" t="str">
            <v>00873</v>
          </cell>
          <cell r="B165">
            <v>0.4</v>
          </cell>
        </row>
        <row r="166">
          <cell r="A166" t="str">
            <v>00875</v>
          </cell>
          <cell r="B166">
            <v>0.82599999999999996</v>
          </cell>
        </row>
        <row r="167">
          <cell r="A167" t="str">
            <v>00876</v>
          </cell>
          <cell r="B167">
            <v>0.01</v>
          </cell>
        </row>
        <row r="168">
          <cell r="A168" t="str">
            <v>00878</v>
          </cell>
          <cell r="B168">
            <v>0.2</v>
          </cell>
        </row>
        <row r="169">
          <cell r="A169" t="str">
            <v>00883</v>
          </cell>
          <cell r="B169">
            <v>0.94300000000000006</v>
          </cell>
        </row>
        <row r="170">
          <cell r="A170" t="str">
            <v>00884</v>
          </cell>
          <cell r="B170">
            <v>0.84099999999999997</v>
          </cell>
        </row>
        <row r="171">
          <cell r="A171" t="str">
            <v>00885</v>
          </cell>
          <cell r="B171">
            <v>0.125</v>
          </cell>
        </row>
        <row r="172">
          <cell r="A172" t="str">
            <v>00890</v>
          </cell>
          <cell r="B172">
            <v>0.66300000000000003</v>
          </cell>
        </row>
        <row r="173">
          <cell r="A173" t="str">
            <v>00891</v>
          </cell>
          <cell r="B173">
            <v>1.1200000000000001</v>
          </cell>
        </row>
        <row r="174">
          <cell r="A174" t="str">
            <v>00892</v>
          </cell>
          <cell r="B174">
            <v>0.61799999999999999</v>
          </cell>
        </row>
        <row r="175">
          <cell r="A175" t="str">
            <v>00897</v>
          </cell>
          <cell r="B175">
            <v>22.940999999999999</v>
          </cell>
        </row>
        <row r="176">
          <cell r="A176" t="str">
            <v>00898</v>
          </cell>
          <cell r="B176">
            <v>0.871</v>
          </cell>
        </row>
        <row r="177">
          <cell r="A177" t="str">
            <v>00911</v>
          </cell>
          <cell r="B177">
            <v>4.9000000000000004</v>
          </cell>
        </row>
        <row r="178">
          <cell r="A178" t="str">
            <v>00912</v>
          </cell>
          <cell r="B178">
            <v>0.91799999999999993</v>
          </cell>
        </row>
        <row r="179">
          <cell r="A179" t="str">
            <v>00913</v>
          </cell>
          <cell r="B179">
            <v>0.2</v>
          </cell>
        </row>
        <row r="180">
          <cell r="A180" t="str">
            <v>00914</v>
          </cell>
          <cell r="B180">
            <v>0.65599999999999992</v>
          </cell>
        </row>
        <row r="181">
          <cell r="A181" t="str">
            <v>00916</v>
          </cell>
          <cell r="B181">
            <v>0.78400000000000003</v>
          </cell>
        </row>
        <row r="182">
          <cell r="A182" t="str">
            <v>00917</v>
          </cell>
          <cell r="B182">
            <v>1.3010000000000002</v>
          </cell>
        </row>
        <row r="183">
          <cell r="A183" t="str">
            <v>00918</v>
          </cell>
          <cell r="B183">
            <v>0.35</v>
          </cell>
        </row>
        <row r="184">
          <cell r="A184" t="str">
            <v>00919</v>
          </cell>
          <cell r="B184">
            <v>0.89799999999999991</v>
          </cell>
        </row>
        <row r="185">
          <cell r="A185" t="str">
            <v>00920</v>
          </cell>
          <cell r="B185">
            <v>0.61799999999999999</v>
          </cell>
        </row>
        <row r="186">
          <cell r="A186" t="str">
            <v>00921</v>
          </cell>
          <cell r="B186">
            <v>0.84099999999999997</v>
          </cell>
        </row>
        <row r="187">
          <cell r="A187" t="str">
            <v>00922</v>
          </cell>
          <cell r="B187">
            <v>0.4</v>
          </cell>
        </row>
        <row r="188">
          <cell r="A188" t="str">
            <v>00923</v>
          </cell>
          <cell r="B188">
            <v>0.2</v>
          </cell>
        </row>
        <row r="189">
          <cell r="A189" t="str">
            <v>00926</v>
          </cell>
          <cell r="B189">
            <v>0.74199999999999999</v>
          </cell>
        </row>
        <row r="190">
          <cell r="A190" t="str">
            <v>00927</v>
          </cell>
          <cell r="B190">
            <v>0.61799999999999999</v>
          </cell>
        </row>
        <row r="191">
          <cell r="A191" t="str">
            <v>00928</v>
          </cell>
          <cell r="B191">
            <v>0.8</v>
          </cell>
        </row>
        <row r="192">
          <cell r="A192" t="str">
            <v>00929</v>
          </cell>
          <cell r="B192">
            <v>0.5</v>
          </cell>
        </row>
        <row r="193">
          <cell r="A193" t="str">
            <v>00930</v>
          </cell>
          <cell r="B193">
            <v>0.1</v>
          </cell>
        </row>
        <row r="194">
          <cell r="A194" t="str">
            <v>00931</v>
          </cell>
          <cell r="B194">
            <v>7.0000000000000007E-2</v>
          </cell>
        </row>
        <row r="195">
          <cell r="A195" t="str">
            <v>00932</v>
          </cell>
          <cell r="B195">
            <v>0.3</v>
          </cell>
        </row>
        <row r="196">
          <cell r="A196" t="str">
            <v>00933</v>
          </cell>
          <cell r="B196">
            <v>4.1999999999999996E-2</v>
          </cell>
        </row>
        <row r="197">
          <cell r="A197" t="str">
            <v>00934</v>
          </cell>
          <cell r="B197">
            <v>3.1E-2</v>
          </cell>
        </row>
        <row r="198">
          <cell r="A198" t="str">
            <v>00935</v>
          </cell>
          <cell r="B198">
            <v>2.6000000000000002E-2</v>
          </cell>
        </row>
        <row r="199">
          <cell r="A199" t="str">
            <v>00936</v>
          </cell>
          <cell r="B199">
            <v>5.7000000000000002E-2</v>
          </cell>
        </row>
        <row r="200">
          <cell r="A200" t="str">
            <v>00946</v>
          </cell>
          <cell r="B200">
            <v>4</v>
          </cell>
        </row>
        <row r="201">
          <cell r="A201" t="str">
            <v>00947</v>
          </cell>
          <cell r="B201">
            <v>2.7</v>
          </cell>
        </row>
        <row r="202">
          <cell r="A202" t="str">
            <v>00948</v>
          </cell>
          <cell r="B202">
            <v>3.0009999999999999</v>
          </cell>
        </row>
        <row r="203">
          <cell r="A203" t="str">
            <v>00949</v>
          </cell>
          <cell r="B203">
            <v>2.1419999999999999</v>
          </cell>
        </row>
        <row r="204">
          <cell r="A204" t="str">
            <v>00958</v>
          </cell>
          <cell r="B204">
            <v>3.661</v>
          </cell>
        </row>
        <row r="205">
          <cell r="A205" t="str">
            <v>00970</v>
          </cell>
          <cell r="B205">
            <v>0.51100000000000001</v>
          </cell>
        </row>
        <row r="206">
          <cell r="A206" t="str">
            <v>00973</v>
          </cell>
          <cell r="B206">
            <v>1.19</v>
          </cell>
        </row>
        <row r="207">
          <cell r="A207" t="str">
            <v>00976</v>
          </cell>
          <cell r="B207">
            <v>0.84399999999999997</v>
          </cell>
        </row>
        <row r="208">
          <cell r="A208" t="str">
            <v>00985</v>
          </cell>
          <cell r="B208">
            <v>0.14200000000000002</v>
          </cell>
        </row>
        <row r="209">
          <cell r="A209" t="str">
            <v>00987</v>
          </cell>
          <cell r="B209">
            <v>0.56999999999999995</v>
          </cell>
        </row>
        <row r="210">
          <cell r="A210" t="str">
            <v>00989</v>
          </cell>
          <cell r="B210">
            <v>0.873</v>
          </cell>
        </row>
        <row r="211">
          <cell r="A211" t="str">
            <v>00991</v>
          </cell>
          <cell r="B211">
            <v>0.125</v>
          </cell>
        </row>
        <row r="212">
          <cell r="A212" t="str">
            <v>00992</v>
          </cell>
          <cell r="B212">
            <v>1.5859999999999999</v>
          </cell>
        </row>
        <row r="213">
          <cell r="A213" t="str">
            <v>00995</v>
          </cell>
          <cell r="B213">
            <v>1.0960000000000001</v>
          </cell>
        </row>
        <row r="214">
          <cell r="A214" t="str">
            <v>00997</v>
          </cell>
          <cell r="B214">
            <v>1.085</v>
          </cell>
        </row>
        <row r="215">
          <cell r="A215" t="str">
            <v>00998</v>
          </cell>
          <cell r="B215">
            <v>0.433</v>
          </cell>
        </row>
        <row r="216">
          <cell r="A216" t="str">
            <v>00999</v>
          </cell>
          <cell r="B216">
            <v>0.74199999999999999</v>
          </cell>
        </row>
        <row r="217">
          <cell r="A217" t="str">
            <v>01002</v>
          </cell>
          <cell r="B217">
            <v>8.0000000000000002E-3</v>
          </cell>
        </row>
        <row r="218">
          <cell r="A218" t="str">
            <v>01004</v>
          </cell>
          <cell r="B218">
            <v>0.433</v>
          </cell>
        </row>
        <row r="219">
          <cell r="A219" t="str">
            <v>01006</v>
          </cell>
          <cell r="B219">
            <v>1.68</v>
          </cell>
        </row>
        <row r="220">
          <cell r="A220" t="str">
            <v>01008</v>
          </cell>
          <cell r="B220">
            <v>0.151</v>
          </cell>
        </row>
        <row r="221">
          <cell r="A221" t="str">
            <v>01009</v>
          </cell>
          <cell r="B221">
            <v>0.96799999999999997</v>
          </cell>
        </row>
        <row r="222">
          <cell r="A222" t="str">
            <v>01010</v>
          </cell>
          <cell r="B222">
            <v>2.113</v>
          </cell>
        </row>
        <row r="223">
          <cell r="A223" t="str">
            <v>01011</v>
          </cell>
          <cell r="B223">
            <v>1.409</v>
          </cell>
        </row>
        <row r="224">
          <cell r="A224" t="str">
            <v>01012</v>
          </cell>
          <cell r="B224">
            <v>0.85099999999999998</v>
          </cell>
        </row>
        <row r="225">
          <cell r="A225" t="str">
            <v>01013</v>
          </cell>
          <cell r="B225">
            <v>1.6879999999999999</v>
          </cell>
        </row>
        <row r="226">
          <cell r="A226" t="str">
            <v>01015</v>
          </cell>
          <cell r="B226">
            <v>0.66300000000000003</v>
          </cell>
        </row>
        <row r="227">
          <cell r="A227" t="str">
            <v>01016</v>
          </cell>
          <cell r="B227">
            <v>1.0049999999999999</v>
          </cell>
        </row>
        <row r="228">
          <cell r="A228" t="str">
            <v>01018</v>
          </cell>
          <cell r="B228">
            <v>0.69499999999999995</v>
          </cell>
        </row>
        <row r="229">
          <cell r="A229" t="str">
            <v>01019</v>
          </cell>
          <cell r="B229">
            <v>0.125</v>
          </cell>
        </row>
        <row r="230">
          <cell r="A230" t="str">
            <v>01020</v>
          </cell>
          <cell r="B230">
            <v>0.125</v>
          </cell>
        </row>
        <row r="231">
          <cell r="A231" t="str">
            <v>01021</v>
          </cell>
          <cell r="B231">
            <v>0.433</v>
          </cell>
        </row>
        <row r="232">
          <cell r="A232" t="str">
            <v>01026</v>
          </cell>
          <cell r="B232">
            <v>0.125</v>
          </cell>
        </row>
        <row r="233">
          <cell r="A233" t="str">
            <v>01028</v>
          </cell>
          <cell r="B233">
            <v>1.3220000000000001</v>
          </cell>
        </row>
        <row r="234">
          <cell r="A234" t="str">
            <v>01029</v>
          </cell>
          <cell r="B234">
            <v>0.74199999999999999</v>
          </cell>
        </row>
        <row r="235">
          <cell r="A235" t="str">
            <v>01030</v>
          </cell>
          <cell r="B235">
            <v>0.60399999999999998</v>
          </cell>
        </row>
        <row r="236">
          <cell r="A236" t="str">
            <v>01031</v>
          </cell>
          <cell r="B236">
            <v>1.244</v>
          </cell>
        </row>
        <row r="237">
          <cell r="A237" t="str">
            <v>01032</v>
          </cell>
          <cell r="B237">
            <v>0.125</v>
          </cell>
        </row>
        <row r="238">
          <cell r="A238" t="str">
            <v>01033</v>
          </cell>
          <cell r="B238">
            <v>0.125</v>
          </cell>
        </row>
        <row r="239">
          <cell r="A239" t="str">
            <v>01035</v>
          </cell>
          <cell r="B239">
            <v>0.749</v>
          </cell>
        </row>
        <row r="240">
          <cell r="A240" t="str">
            <v>01037</v>
          </cell>
          <cell r="B240">
            <v>0.69499999999999995</v>
          </cell>
        </row>
        <row r="241">
          <cell r="A241" t="str">
            <v>01039</v>
          </cell>
          <cell r="B241">
            <v>1.0529999999999999</v>
          </cell>
        </row>
        <row r="242">
          <cell r="A242" t="str">
            <v>01040</v>
          </cell>
          <cell r="B242">
            <v>1.264</v>
          </cell>
        </row>
        <row r="243">
          <cell r="A243" t="str">
            <v>01041</v>
          </cell>
          <cell r="B243">
            <v>0.995</v>
          </cell>
        </row>
        <row r="244">
          <cell r="A244" t="str">
            <v>01042</v>
          </cell>
          <cell r="B244">
            <v>0.45699999999999996</v>
          </cell>
        </row>
        <row r="245">
          <cell r="A245" t="str">
            <v>01044</v>
          </cell>
          <cell r="B245">
            <v>1.7</v>
          </cell>
        </row>
        <row r="246">
          <cell r="A246" t="str">
            <v>01045</v>
          </cell>
          <cell r="B246">
            <v>1.964</v>
          </cell>
        </row>
        <row r="247">
          <cell r="A247" t="str">
            <v>01046</v>
          </cell>
          <cell r="B247">
            <v>0.22600000000000001</v>
          </cell>
        </row>
        <row r="248">
          <cell r="A248" t="str">
            <v>01047</v>
          </cell>
          <cell r="B248">
            <v>1.1839999999999999</v>
          </cell>
        </row>
        <row r="249">
          <cell r="A249" t="str">
            <v>01048</v>
          </cell>
          <cell r="B249">
            <v>1.466</v>
          </cell>
        </row>
        <row r="250">
          <cell r="A250" t="str">
            <v>01049</v>
          </cell>
          <cell r="B250">
            <v>1.4260000000000002</v>
          </cell>
        </row>
        <row r="251">
          <cell r="A251" t="str">
            <v>01050</v>
          </cell>
          <cell r="B251">
            <v>3.3140000000000001</v>
          </cell>
        </row>
        <row r="252">
          <cell r="A252" t="str">
            <v>01051</v>
          </cell>
          <cell r="B252">
            <v>3.024</v>
          </cell>
        </row>
        <row r="253">
          <cell r="A253" t="str">
            <v>01054</v>
          </cell>
          <cell r="B253">
            <v>1.425</v>
          </cell>
        </row>
        <row r="254">
          <cell r="A254" t="str">
            <v>01055</v>
          </cell>
          <cell r="B254">
            <v>1.7849999999999999</v>
          </cell>
        </row>
        <row r="255">
          <cell r="A255" t="str">
            <v>01056</v>
          </cell>
          <cell r="B255">
            <v>0.84099999999999997</v>
          </cell>
        </row>
        <row r="256">
          <cell r="A256" t="str">
            <v>01057</v>
          </cell>
          <cell r="B256">
            <v>1.7999999999999999E-2</v>
          </cell>
        </row>
        <row r="257">
          <cell r="A257" t="str">
            <v>01060</v>
          </cell>
          <cell r="B257">
            <v>0.95399999999999996</v>
          </cell>
        </row>
        <row r="258">
          <cell r="A258" t="str">
            <v>01062</v>
          </cell>
          <cell r="B258">
            <v>0.183</v>
          </cell>
        </row>
        <row r="259">
          <cell r="A259" t="str">
            <v>01063</v>
          </cell>
          <cell r="B259">
            <v>0.23</v>
          </cell>
        </row>
        <row r="260">
          <cell r="A260" t="str">
            <v>01064</v>
          </cell>
          <cell r="B260">
            <v>1.8940000000000001</v>
          </cell>
        </row>
        <row r="261">
          <cell r="A261" t="str">
            <v>01066</v>
          </cell>
          <cell r="B261">
            <v>0.89800000000000002</v>
          </cell>
        </row>
        <row r="262">
          <cell r="A262" t="str">
            <v>01068</v>
          </cell>
          <cell r="B262">
            <v>0.23599999999999999</v>
          </cell>
        </row>
        <row r="263">
          <cell r="A263" t="str">
            <v>01069</v>
          </cell>
          <cell r="B263">
            <v>1.659</v>
          </cell>
        </row>
        <row r="264">
          <cell r="A264" t="str">
            <v>01071</v>
          </cell>
          <cell r="B264">
            <v>0.36199999999999999</v>
          </cell>
        </row>
        <row r="265">
          <cell r="A265" t="str">
            <v>01074</v>
          </cell>
          <cell r="B265">
            <v>0.15</v>
          </cell>
        </row>
        <row r="266">
          <cell r="A266" t="str">
            <v>01075</v>
          </cell>
          <cell r="B266">
            <v>1.244</v>
          </cell>
        </row>
        <row r="267">
          <cell r="A267" t="str">
            <v>01080</v>
          </cell>
          <cell r="B267">
            <v>0.114</v>
          </cell>
        </row>
        <row r="268">
          <cell r="A268" t="str">
            <v>01081</v>
          </cell>
          <cell r="B268">
            <v>1.3260000000000001</v>
          </cell>
        </row>
        <row r="269">
          <cell r="A269" t="str">
            <v>01082</v>
          </cell>
          <cell r="B269">
            <v>0.26200000000000001</v>
          </cell>
        </row>
        <row r="270">
          <cell r="A270" t="str">
            <v>01083</v>
          </cell>
          <cell r="B270">
            <v>0.107</v>
          </cell>
        </row>
        <row r="271">
          <cell r="A271" t="str">
            <v>01084</v>
          </cell>
          <cell r="B271">
            <v>0.35</v>
          </cell>
        </row>
        <row r="272">
          <cell r="A272" t="str">
            <v>01085</v>
          </cell>
          <cell r="B272">
            <v>0.20200000000000001</v>
          </cell>
        </row>
        <row r="273">
          <cell r="A273" t="str">
            <v>01086</v>
          </cell>
          <cell r="B273">
            <v>1.6219999999999999</v>
          </cell>
        </row>
        <row r="274">
          <cell r="A274" t="str">
            <v>01087</v>
          </cell>
          <cell r="B274">
            <v>0.57999999999999996</v>
          </cell>
        </row>
        <row r="275">
          <cell r="A275" t="str">
            <v>01088</v>
          </cell>
          <cell r="B275">
            <v>0.75</v>
          </cell>
        </row>
        <row r="276">
          <cell r="A276" t="str">
            <v>01089</v>
          </cell>
          <cell r="B276">
            <v>0.77699999999999991</v>
          </cell>
        </row>
        <row r="277">
          <cell r="A277" t="str">
            <v>01090</v>
          </cell>
          <cell r="B277">
            <v>0.71</v>
          </cell>
        </row>
        <row r="278">
          <cell r="A278" t="str">
            <v>01091</v>
          </cell>
          <cell r="B278">
            <v>0.41799999999999998</v>
          </cell>
        </row>
        <row r="279">
          <cell r="A279" t="str">
            <v>01093</v>
          </cell>
          <cell r="B279">
            <v>0.89799999999999991</v>
          </cell>
        </row>
        <row r="280">
          <cell r="A280" t="str">
            <v>01095</v>
          </cell>
          <cell r="B280">
            <v>0.25</v>
          </cell>
        </row>
        <row r="281">
          <cell r="A281" t="str">
            <v>01096</v>
          </cell>
          <cell r="B281">
            <v>0.216</v>
          </cell>
        </row>
        <row r="282">
          <cell r="A282" t="str">
            <v>01097</v>
          </cell>
          <cell r="B282">
            <v>0.25</v>
          </cell>
        </row>
        <row r="283">
          <cell r="A283" t="str">
            <v>01098</v>
          </cell>
          <cell r="B283">
            <v>0.372</v>
          </cell>
        </row>
        <row r="284">
          <cell r="A284" t="str">
            <v>01099</v>
          </cell>
          <cell r="B284">
            <v>0.73030000000000006</v>
          </cell>
        </row>
        <row r="285">
          <cell r="A285" t="str">
            <v>01100</v>
          </cell>
          <cell r="B285">
            <v>0.84200000000000008</v>
          </cell>
        </row>
        <row r="286">
          <cell r="A286" t="str">
            <v>01101</v>
          </cell>
          <cell r="B286">
            <v>1.3010000000000002</v>
          </cell>
        </row>
        <row r="287">
          <cell r="A287" t="str">
            <v>01102</v>
          </cell>
          <cell r="B287">
            <v>1.0960000000000001</v>
          </cell>
        </row>
        <row r="288">
          <cell r="A288" t="str">
            <v>01103</v>
          </cell>
          <cell r="B288">
            <v>0.91100000000000003</v>
          </cell>
        </row>
        <row r="289">
          <cell r="A289" t="str">
            <v>01104</v>
          </cell>
          <cell r="B289">
            <v>0.92799999999999994</v>
          </cell>
        </row>
        <row r="290">
          <cell r="A290" t="str">
            <v>01105</v>
          </cell>
          <cell r="B290">
            <v>0.58299999999999996</v>
          </cell>
        </row>
        <row r="291">
          <cell r="A291" t="str">
            <v>01106</v>
          </cell>
          <cell r="B291">
            <v>0.84099999999999997</v>
          </cell>
        </row>
        <row r="292">
          <cell r="A292" t="str">
            <v>01107</v>
          </cell>
          <cell r="B292">
            <v>0.84</v>
          </cell>
        </row>
        <row r="293">
          <cell r="A293" t="str">
            <v>01108</v>
          </cell>
          <cell r="B293">
            <v>0.41599999999999998</v>
          </cell>
        </row>
        <row r="294">
          <cell r="A294" t="str">
            <v>01109</v>
          </cell>
          <cell r="B294">
            <v>0.84099999999999997</v>
          </cell>
        </row>
        <row r="295">
          <cell r="A295" t="str">
            <v>01110</v>
          </cell>
          <cell r="B295">
            <v>2.4430000000000001</v>
          </cell>
        </row>
        <row r="296">
          <cell r="A296" t="str">
            <v>01111</v>
          </cell>
          <cell r="B296">
            <v>1.4</v>
          </cell>
        </row>
        <row r="297">
          <cell r="A297" t="str">
            <v>01112</v>
          </cell>
          <cell r="B297">
            <v>1.0980000000000001</v>
          </cell>
        </row>
        <row r="298">
          <cell r="A298" t="str">
            <v>01113</v>
          </cell>
          <cell r="B298">
            <v>7.400000000000001E-2</v>
          </cell>
        </row>
        <row r="299">
          <cell r="A299" t="str">
            <v>01114</v>
          </cell>
          <cell r="B299">
            <v>8.0000000000000002E-3</v>
          </cell>
        </row>
        <row r="300">
          <cell r="A300" t="str">
            <v>01115</v>
          </cell>
          <cell r="B300">
            <v>7.0000000000000007E-2</v>
          </cell>
        </row>
        <row r="301">
          <cell r="A301" t="str">
            <v>01116</v>
          </cell>
          <cell r="B301">
            <v>2.1390000000000002</v>
          </cell>
        </row>
        <row r="302">
          <cell r="A302" t="str">
            <v>01117</v>
          </cell>
          <cell r="B302">
            <v>0.05</v>
          </cell>
        </row>
        <row r="303">
          <cell r="A303" t="str">
            <v>01120</v>
          </cell>
          <cell r="B303">
            <v>0.216</v>
          </cell>
        </row>
        <row r="304">
          <cell r="A304" t="str">
            <v>01121</v>
          </cell>
          <cell r="B304">
            <v>3.4285000000000001</v>
          </cell>
        </row>
        <row r="305">
          <cell r="A305" t="str">
            <v>01123</v>
          </cell>
          <cell r="B305">
            <v>0.13300000000000001</v>
          </cell>
        </row>
        <row r="306">
          <cell r="A306" t="str">
            <v>01124</v>
          </cell>
          <cell r="B306">
            <v>0.24</v>
          </cell>
        </row>
        <row r="307">
          <cell r="A307" t="str">
            <v>01130</v>
          </cell>
          <cell r="B307">
            <v>0.6</v>
          </cell>
        </row>
        <row r="308">
          <cell r="A308" t="str">
            <v>01135</v>
          </cell>
          <cell r="B308">
            <v>4.0579999999999998</v>
          </cell>
        </row>
        <row r="309">
          <cell r="A309" t="str">
            <v>01147</v>
          </cell>
          <cell r="B309">
            <v>2.7</v>
          </cell>
        </row>
        <row r="310">
          <cell r="A310" t="str">
            <v>01153</v>
          </cell>
          <cell r="B310">
            <v>60</v>
          </cell>
        </row>
        <row r="311">
          <cell r="A311" t="str">
            <v>01154</v>
          </cell>
          <cell r="B311">
            <v>0.02</v>
          </cell>
        </row>
        <row r="312">
          <cell r="A312" t="str">
            <v>01163</v>
          </cell>
          <cell r="B312">
            <v>7.2999999999999995E-2</v>
          </cell>
        </row>
        <row r="313">
          <cell r="A313" t="str">
            <v>01165</v>
          </cell>
          <cell r="B313">
            <v>1.603</v>
          </cell>
        </row>
        <row r="314">
          <cell r="A314" t="str">
            <v>01166</v>
          </cell>
          <cell r="B314">
            <v>1.887</v>
          </cell>
        </row>
        <row r="315">
          <cell r="A315" t="str">
            <v>01168</v>
          </cell>
          <cell r="B315">
            <v>1.0620000000000001</v>
          </cell>
        </row>
        <row r="316">
          <cell r="A316" t="str">
            <v>01170</v>
          </cell>
          <cell r="B316">
            <v>1.5190000000000001</v>
          </cell>
        </row>
        <row r="317">
          <cell r="A317" t="str">
            <v>01171</v>
          </cell>
          <cell r="B317">
            <v>1.2469999999999999</v>
          </cell>
        </row>
        <row r="318">
          <cell r="A318" t="str">
            <v>01173</v>
          </cell>
          <cell r="B318">
            <v>0.7</v>
          </cell>
        </row>
        <row r="319">
          <cell r="A319" t="str">
            <v>01175</v>
          </cell>
          <cell r="B319">
            <v>0.32199999999999995</v>
          </cell>
        </row>
        <row r="320">
          <cell r="A320" t="str">
            <v>01178</v>
          </cell>
          <cell r="B320">
            <v>0.69899999999999995</v>
          </cell>
        </row>
        <row r="321">
          <cell r="A321" t="str">
            <v>01179</v>
          </cell>
          <cell r="B321">
            <v>3.6770000000000005</v>
          </cell>
        </row>
        <row r="322">
          <cell r="A322" t="str">
            <v>01181</v>
          </cell>
          <cell r="B322">
            <v>100</v>
          </cell>
        </row>
        <row r="323">
          <cell r="A323" t="str">
            <v>01182</v>
          </cell>
          <cell r="B323">
            <v>7.3995999999999995</v>
          </cell>
        </row>
        <row r="324">
          <cell r="A324" t="str">
            <v>01195</v>
          </cell>
          <cell r="B324">
            <v>0.56599999999999995</v>
          </cell>
        </row>
        <row r="325">
          <cell r="A325" t="str">
            <v>01196</v>
          </cell>
          <cell r="B325">
            <v>0.96399999999999997</v>
          </cell>
        </row>
        <row r="326">
          <cell r="A326" t="str">
            <v>01199</v>
          </cell>
          <cell r="B326">
            <v>1.8260000000000001</v>
          </cell>
        </row>
        <row r="327">
          <cell r="A327" t="str">
            <v>01202</v>
          </cell>
          <cell r="B327">
            <v>0.38</v>
          </cell>
        </row>
        <row r="328">
          <cell r="A328" t="str">
            <v>01204</v>
          </cell>
          <cell r="B328">
            <v>0.03</v>
          </cell>
        </row>
        <row r="329">
          <cell r="A329" t="str">
            <v>01206</v>
          </cell>
          <cell r="B329">
            <v>0.47</v>
          </cell>
        </row>
        <row r="330">
          <cell r="A330" t="str">
            <v>01208</v>
          </cell>
          <cell r="B330">
            <v>0.3</v>
          </cell>
        </row>
        <row r="331">
          <cell r="A331" t="str">
            <v>01209</v>
          </cell>
          <cell r="B331">
            <v>1.353</v>
          </cell>
        </row>
        <row r="332">
          <cell r="A332" t="str">
            <v>01210</v>
          </cell>
          <cell r="B332">
            <v>0.38400000000000001</v>
          </cell>
        </row>
        <row r="333">
          <cell r="A333" t="str">
            <v>01212</v>
          </cell>
          <cell r="B333">
            <v>2.048</v>
          </cell>
        </row>
        <row r="334">
          <cell r="A334" t="str">
            <v>01213</v>
          </cell>
          <cell r="B334">
            <v>2.3010000000000002</v>
          </cell>
        </row>
        <row r="335">
          <cell r="A335" t="str">
            <v>01215</v>
          </cell>
          <cell r="B335">
            <v>1.589</v>
          </cell>
        </row>
        <row r="336">
          <cell r="A336" t="str">
            <v>01216</v>
          </cell>
          <cell r="B336">
            <v>1.089</v>
          </cell>
        </row>
        <row r="337">
          <cell r="A337" t="str">
            <v>01217</v>
          </cell>
          <cell r="B337">
            <v>0.21400000000000002</v>
          </cell>
        </row>
        <row r="338">
          <cell r="A338" t="str">
            <v>01219</v>
          </cell>
          <cell r="B338">
            <v>0.443</v>
          </cell>
        </row>
        <row r="339">
          <cell r="A339" t="str">
            <v>01220</v>
          </cell>
          <cell r="B339">
            <v>1.452</v>
          </cell>
        </row>
        <row r="340">
          <cell r="A340" t="str">
            <v>01225</v>
          </cell>
          <cell r="B340">
            <v>1.8759999999999999</v>
          </cell>
        </row>
        <row r="341">
          <cell r="A341" t="str">
            <v>01226</v>
          </cell>
          <cell r="B341">
            <v>3.0680000000000001</v>
          </cell>
        </row>
        <row r="342">
          <cell r="A342" t="str">
            <v>01227</v>
          </cell>
          <cell r="B342">
            <v>0.61899999999999999</v>
          </cell>
        </row>
        <row r="343">
          <cell r="A343" t="str">
            <v>01228</v>
          </cell>
          <cell r="B343">
            <v>1.0029999999999999</v>
          </cell>
        </row>
        <row r="344">
          <cell r="A344" t="str">
            <v>01229</v>
          </cell>
          <cell r="B344">
            <v>0.874</v>
          </cell>
        </row>
        <row r="345">
          <cell r="A345" t="str">
            <v>01230</v>
          </cell>
          <cell r="B345">
            <v>0.73399999999999999</v>
          </cell>
        </row>
        <row r="346">
          <cell r="A346" t="str">
            <v>01233</v>
          </cell>
          <cell r="B346">
            <v>0.49</v>
          </cell>
        </row>
        <row r="347">
          <cell r="A347" t="str">
            <v>01234</v>
          </cell>
          <cell r="B347">
            <v>0.70399999999999996</v>
          </cell>
        </row>
        <row r="348">
          <cell r="A348" t="str">
            <v>01235</v>
          </cell>
          <cell r="B348">
            <v>1.546</v>
          </cell>
        </row>
        <row r="349">
          <cell r="A349" t="str">
            <v>01236</v>
          </cell>
          <cell r="B349">
            <v>0.26</v>
          </cell>
        </row>
        <row r="350">
          <cell r="A350" t="str">
            <v>01236</v>
          </cell>
          <cell r="B350">
            <v>2.2290000000000001</v>
          </cell>
        </row>
        <row r="351">
          <cell r="A351" t="str">
            <v>01237</v>
          </cell>
          <cell r="B351">
            <v>2.6189999999999998</v>
          </cell>
        </row>
        <row r="352">
          <cell r="A352" t="str">
            <v>01238</v>
          </cell>
          <cell r="B352">
            <v>0.28799999999999998</v>
          </cell>
        </row>
        <row r="353">
          <cell r="A353" t="str">
            <v>01239</v>
          </cell>
          <cell r="B353">
            <v>3.2069999999999999</v>
          </cell>
        </row>
        <row r="354">
          <cell r="A354" t="str">
            <v>01241</v>
          </cell>
          <cell r="B354">
            <v>2.0049999999999999</v>
          </cell>
        </row>
        <row r="355">
          <cell r="A355" t="str">
            <v>01244</v>
          </cell>
          <cell r="B355">
            <v>0.29100000000000004</v>
          </cell>
        </row>
        <row r="356">
          <cell r="A356" t="str">
            <v>01246</v>
          </cell>
          <cell r="B356">
            <v>0.89100000000000001</v>
          </cell>
        </row>
        <row r="357">
          <cell r="A357" t="str">
            <v>01248</v>
          </cell>
          <cell r="B357">
            <v>1.9179999999999999</v>
          </cell>
        </row>
        <row r="358">
          <cell r="A358" t="str">
            <v>01249</v>
          </cell>
          <cell r="B358">
            <v>0.78400000000000003</v>
          </cell>
        </row>
        <row r="359">
          <cell r="A359" t="str">
            <v>01250</v>
          </cell>
          <cell r="B359">
            <v>0.30399999999999999</v>
          </cell>
        </row>
        <row r="360">
          <cell r="A360" t="str">
            <v>01252</v>
          </cell>
          <cell r="B360">
            <v>0.155</v>
          </cell>
        </row>
        <row r="361">
          <cell r="A361" t="str">
            <v>01253</v>
          </cell>
          <cell r="B361">
            <v>2.1819999999999999</v>
          </cell>
        </row>
        <row r="362">
          <cell r="A362" t="str">
            <v>01254</v>
          </cell>
          <cell r="B362">
            <v>0.13</v>
          </cell>
        </row>
        <row r="363">
          <cell r="A363" t="str">
            <v>01255</v>
          </cell>
          <cell r="B363">
            <v>0.14000000000000001</v>
          </cell>
        </row>
        <row r="364">
          <cell r="A364" t="str">
            <v>01256</v>
          </cell>
          <cell r="B364">
            <v>0.25700000000000001</v>
          </cell>
        </row>
        <row r="365">
          <cell r="A365" t="str">
            <v>01258</v>
          </cell>
          <cell r="B365">
            <v>0.495</v>
          </cell>
        </row>
        <row r="366">
          <cell r="A366" t="str">
            <v>01259</v>
          </cell>
          <cell r="B366">
            <v>7.0999999999999994E-2</v>
          </cell>
        </row>
        <row r="367">
          <cell r="A367" t="str">
            <v>01260</v>
          </cell>
          <cell r="B367">
            <v>0.67199999999999993</v>
          </cell>
        </row>
        <row r="368">
          <cell r="A368" t="str">
            <v>01262</v>
          </cell>
          <cell r="B368">
            <v>0.379</v>
          </cell>
        </row>
        <row r="369">
          <cell r="A369" t="str">
            <v>01263</v>
          </cell>
          <cell r="B369">
            <v>0.35</v>
          </cell>
        </row>
        <row r="370">
          <cell r="A370" t="str">
            <v>01264</v>
          </cell>
          <cell r="B370">
            <v>0.47599999999999998</v>
          </cell>
        </row>
        <row r="371">
          <cell r="A371" t="str">
            <v>01265</v>
          </cell>
          <cell r="B371">
            <v>1.73</v>
          </cell>
        </row>
        <row r="372">
          <cell r="A372" t="str">
            <v>01266</v>
          </cell>
          <cell r="B372">
            <v>0.64300000000000002</v>
          </cell>
        </row>
        <row r="373">
          <cell r="A373" t="str">
            <v>01267</v>
          </cell>
          <cell r="B373">
            <v>0.501</v>
          </cell>
        </row>
        <row r="374">
          <cell r="A374" t="str">
            <v>01268</v>
          </cell>
          <cell r="B374">
            <v>0.39100000000000001</v>
          </cell>
        </row>
        <row r="375">
          <cell r="A375" t="str">
            <v>01269</v>
          </cell>
          <cell r="B375">
            <v>0.63900000000000001</v>
          </cell>
        </row>
        <row r="376">
          <cell r="A376" t="str">
            <v>01270</v>
          </cell>
          <cell r="B376">
            <v>0.70399999999999996</v>
          </cell>
        </row>
        <row r="377">
          <cell r="A377" t="str">
            <v>01271</v>
          </cell>
          <cell r="B377">
            <v>0.34599999999999997</v>
          </cell>
        </row>
        <row r="378">
          <cell r="A378" t="str">
            <v>01272</v>
          </cell>
          <cell r="B378">
            <v>0.32799999999999996</v>
          </cell>
        </row>
        <row r="379">
          <cell r="A379" t="str">
            <v>01273</v>
          </cell>
          <cell r="B379">
            <v>0.27800000000000002</v>
          </cell>
        </row>
        <row r="380">
          <cell r="A380" t="str">
            <v>01274</v>
          </cell>
          <cell r="B380">
            <v>1.304</v>
          </cell>
        </row>
        <row r="381">
          <cell r="A381" t="str">
            <v>01275</v>
          </cell>
          <cell r="B381">
            <v>1.012</v>
          </cell>
        </row>
        <row r="382">
          <cell r="A382" t="str">
            <v>01276</v>
          </cell>
          <cell r="B382">
            <v>0.91</v>
          </cell>
        </row>
        <row r="383">
          <cell r="A383" t="str">
            <v>01277</v>
          </cell>
          <cell r="B383">
            <v>0.26200000000000001</v>
          </cell>
        </row>
        <row r="384">
          <cell r="A384" t="str">
            <v>01278</v>
          </cell>
          <cell r="B384">
            <v>1</v>
          </cell>
        </row>
        <row r="385">
          <cell r="A385" t="str">
            <v>01279</v>
          </cell>
          <cell r="B385">
            <v>0.32599999999999996</v>
          </cell>
        </row>
        <row r="386">
          <cell r="A386" t="str">
            <v>01280</v>
          </cell>
          <cell r="B386">
            <v>0.623</v>
          </cell>
        </row>
        <row r="387">
          <cell r="A387" t="str">
            <v>01283</v>
          </cell>
          <cell r="B387">
            <v>3.7050000000000001</v>
          </cell>
        </row>
        <row r="388">
          <cell r="A388" t="str">
            <v>01285</v>
          </cell>
          <cell r="B388">
            <v>6.5</v>
          </cell>
        </row>
        <row r="389">
          <cell r="A389" t="str">
            <v>01286</v>
          </cell>
          <cell r="B389">
            <v>2.5299999999999998</v>
          </cell>
        </row>
        <row r="390">
          <cell r="A390" t="str">
            <v>01288</v>
          </cell>
          <cell r="B390">
            <v>0.83899999999999997</v>
          </cell>
        </row>
        <row r="391">
          <cell r="A391" t="str">
            <v>01289</v>
          </cell>
          <cell r="B391">
            <v>0.91900000000000004</v>
          </cell>
        </row>
        <row r="392">
          <cell r="A392" t="str">
            <v>01290</v>
          </cell>
          <cell r="B392">
            <v>0.123</v>
          </cell>
        </row>
        <row r="393">
          <cell r="A393" t="str">
            <v>01291</v>
          </cell>
          <cell r="B393">
            <v>1.0979999999999999</v>
          </cell>
        </row>
        <row r="394">
          <cell r="A394" t="str">
            <v>01292</v>
          </cell>
          <cell r="B394">
            <v>0.21600000000000003</v>
          </cell>
        </row>
        <row r="395">
          <cell r="A395" t="str">
            <v>01294</v>
          </cell>
          <cell r="B395">
            <v>0.5</v>
          </cell>
        </row>
        <row r="396">
          <cell r="A396" t="str">
            <v>01295</v>
          </cell>
          <cell r="B396">
            <v>1.2140000000000002</v>
          </cell>
        </row>
        <row r="397">
          <cell r="A397" t="str">
            <v>01297</v>
          </cell>
          <cell r="B397">
            <v>0.68199999999999994</v>
          </cell>
        </row>
        <row r="398">
          <cell r="A398" t="str">
            <v>01298</v>
          </cell>
          <cell r="B398">
            <v>1</v>
          </cell>
        </row>
        <row r="399">
          <cell r="A399" t="str">
            <v>01299</v>
          </cell>
          <cell r="B399">
            <v>2.44</v>
          </cell>
        </row>
        <row r="400">
          <cell r="A400" t="str">
            <v>01300</v>
          </cell>
          <cell r="B400">
            <v>7.2999999999999995E-2</v>
          </cell>
        </row>
        <row r="401">
          <cell r="A401" t="str">
            <v>01301</v>
          </cell>
          <cell r="B401">
            <v>1.6819999999999999</v>
          </cell>
        </row>
        <row r="402">
          <cell r="A402" t="str">
            <v>01302</v>
          </cell>
          <cell r="B402">
            <v>0.58100000000000007</v>
          </cell>
        </row>
        <row r="403">
          <cell r="A403" t="str">
            <v>01303</v>
          </cell>
          <cell r="B403">
            <v>1.071</v>
          </cell>
        </row>
        <row r="404">
          <cell r="A404" t="str">
            <v>01304</v>
          </cell>
          <cell r="B404">
            <v>0.45</v>
          </cell>
        </row>
        <row r="405">
          <cell r="A405" t="str">
            <v>01306</v>
          </cell>
          <cell r="B405">
            <v>0.42220000000000002</v>
          </cell>
        </row>
        <row r="406">
          <cell r="A406" t="str">
            <v>01307</v>
          </cell>
          <cell r="B406">
            <v>9.0000000000000011E-3</v>
          </cell>
        </row>
        <row r="407">
          <cell r="A407" t="str">
            <v>01310</v>
          </cell>
          <cell r="B407">
            <v>2.2250000000000001</v>
          </cell>
        </row>
        <row r="408">
          <cell r="A408" t="str">
            <v>01311</v>
          </cell>
          <cell r="B408">
            <v>5.55</v>
          </cell>
        </row>
        <row r="409">
          <cell r="A409" t="str">
            <v>01315</v>
          </cell>
          <cell r="B409">
            <v>0.70599999999999996</v>
          </cell>
        </row>
        <row r="410">
          <cell r="A410" t="str">
            <v>01316</v>
          </cell>
          <cell r="B410">
            <v>2.371</v>
          </cell>
        </row>
        <row r="411">
          <cell r="A411" t="str">
            <v>01318</v>
          </cell>
          <cell r="B411">
            <v>0.18</v>
          </cell>
        </row>
        <row r="412">
          <cell r="A412" t="str">
            <v>01319</v>
          </cell>
          <cell r="B412">
            <v>2.1800000000000002</v>
          </cell>
        </row>
        <row r="413">
          <cell r="A413" t="str">
            <v>01320</v>
          </cell>
          <cell r="B413">
            <v>0.23</v>
          </cell>
        </row>
        <row r="414">
          <cell r="A414" t="str">
            <v>01321</v>
          </cell>
          <cell r="B414">
            <v>0</v>
          </cell>
        </row>
        <row r="415">
          <cell r="A415" t="str">
            <v>01323</v>
          </cell>
          <cell r="B415">
            <v>0.85200000000000009</v>
          </cell>
        </row>
        <row r="416">
          <cell r="A416" t="str">
            <v>01324</v>
          </cell>
          <cell r="B416">
            <v>7.9000000000000001E-2</v>
          </cell>
        </row>
        <row r="417">
          <cell r="A417" t="str">
            <v>01326</v>
          </cell>
          <cell r="B417">
            <v>0.8</v>
          </cell>
        </row>
        <row r="418">
          <cell r="A418" t="str">
            <v>01327</v>
          </cell>
          <cell r="B418">
            <v>0.8</v>
          </cell>
        </row>
        <row r="419">
          <cell r="A419" t="str">
            <v>01328</v>
          </cell>
          <cell r="B419">
            <v>1.98</v>
          </cell>
        </row>
        <row r="420">
          <cell r="A420" t="str">
            <v>01329</v>
          </cell>
          <cell r="B420">
            <v>4.2999999999999997E-2</v>
          </cell>
        </row>
        <row r="421">
          <cell r="A421" t="str">
            <v>01330</v>
          </cell>
          <cell r="B421">
            <v>0.42499999999999999</v>
          </cell>
        </row>
        <row r="422">
          <cell r="A422" t="str">
            <v>01331</v>
          </cell>
          <cell r="B422">
            <v>0.54300000000000004</v>
          </cell>
        </row>
        <row r="423">
          <cell r="A423" t="str">
            <v>01332</v>
          </cell>
          <cell r="B423">
            <v>0.2</v>
          </cell>
        </row>
        <row r="424">
          <cell r="A424" t="str">
            <v>01333</v>
          </cell>
          <cell r="B424">
            <v>0.75</v>
          </cell>
        </row>
        <row r="425">
          <cell r="A425" t="str">
            <v>01334</v>
          </cell>
          <cell r="B425">
            <v>1.1000000000000001</v>
          </cell>
        </row>
        <row r="426">
          <cell r="A426" t="str">
            <v>01336</v>
          </cell>
          <cell r="B426">
            <v>115</v>
          </cell>
        </row>
        <row r="427">
          <cell r="A427" t="str">
            <v>01337</v>
          </cell>
          <cell r="B427">
            <v>6.9145000000000003</v>
          </cell>
        </row>
        <row r="428">
          <cell r="A428" t="str">
            <v>01338</v>
          </cell>
          <cell r="B428">
            <v>9.6340000000000003</v>
          </cell>
        </row>
        <row r="429">
          <cell r="A429" t="str">
            <v>01340</v>
          </cell>
          <cell r="B429">
            <v>9.8000000000000004E-2</v>
          </cell>
        </row>
        <row r="430">
          <cell r="A430" t="str">
            <v>01343</v>
          </cell>
          <cell r="B430">
            <v>2.4E-2</v>
          </cell>
        </row>
        <row r="431">
          <cell r="A431" t="str">
            <v>01348</v>
          </cell>
          <cell r="B431">
            <v>0.09</v>
          </cell>
        </row>
        <row r="432">
          <cell r="A432" t="str">
            <v>01350</v>
          </cell>
          <cell r="B432">
            <v>0.57599999999999996</v>
          </cell>
        </row>
        <row r="433">
          <cell r="A433" t="str">
            <v>01354</v>
          </cell>
          <cell r="B433">
            <v>0.24399999999999999</v>
          </cell>
        </row>
        <row r="434">
          <cell r="A434" t="str">
            <v>01361</v>
          </cell>
          <cell r="B434">
            <v>9.2639999999999993</v>
          </cell>
        </row>
        <row r="435">
          <cell r="A435" t="str">
            <v>01362</v>
          </cell>
          <cell r="B435">
            <v>0.24399999999999999</v>
          </cell>
        </row>
        <row r="436">
          <cell r="A436" t="str">
            <v>01368</v>
          </cell>
          <cell r="B436">
            <v>2.1</v>
          </cell>
        </row>
        <row r="437">
          <cell r="A437" t="str">
            <v>01371</v>
          </cell>
          <cell r="B437">
            <v>0.24399999999999999</v>
          </cell>
        </row>
        <row r="438">
          <cell r="A438" t="str">
            <v>01372</v>
          </cell>
          <cell r="B438">
            <v>2.5</v>
          </cell>
        </row>
        <row r="439">
          <cell r="A439" t="str">
            <v>01373</v>
          </cell>
          <cell r="B439">
            <v>1.5</v>
          </cell>
        </row>
        <row r="440">
          <cell r="A440" t="str">
            <v>01375</v>
          </cell>
          <cell r="B440">
            <v>0.24399999999999999</v>
          </cell>
        </row>
        <row r="441">
          <cell r="A441" t="str">
            <v>01376</v>
          </cell>
          <cell r="B441">
            <v>1.1000000000000001</v>
          </cell>
        </row>
        <row r="442">
          <cell r="A442" t="str">
            <v>01381</v>
          </cell>
          <cell r="B442">
            <v>0.5</v>
          </cell>
        </row>
        <row r="443">
          <cell r="A443" t="str">
            <v>01391</v>
          </cell>
          <cell r="B443">
            <v>0.18</v>
          </cell>
        </row>
        <row r="444">
          <cell r="A444" t="str">
            <v>01392</v>
          </cell>
          <cell r="B444">
            <v>0.05</v>
          </cell>
        </row>
        <row r="445">
          <cell r="A445" t="str">
            <v>01393</v>
          </cell>
          <cell r="B445">
            <v>0.25</v>
          </cell>
        </row>
        <row r="446">
          <cell r="A446" t="str">
            <v>01394</v>
          </cell>
          <cell r="B446">
            <v>1.6919999999999997</v>
          </cell>
        </row>
        <row r="447">
          <cell r="A447" t="str">
            <v>01400</v>
          </cell>
          <cell r="B447">
            <v>0.185</v>
          </cell>
        </row>
        <row r="448">
          <cell r="A448" t="str">
            <v>01404</v>
          </cell>
          <cell r="B448">
            <v>2.6940000000000004</v>
          </cell>
        </row>
        <row r="449">
          <cell r="A449" t="str">
            <v>01404</v>
          </cell>
          <cell r="B449">
            <v>0.84099999999999997</v>
          </cell>
        </row>
        <row r="450">
          <cell r="A450" t="str">
            <v>01404</v>
          </cell>
          <cell r="B450">
            <v>2.6</v>
          </cell>
        </row>
        <row r="451">
          <cell r="A451" t="str">
            <v>01419</v>
          </cell>
          <cell r="B451">
            <v>2.4109999999999996</v>
          </cell>
        </row>
        <row r="452">
          <cell r="A452" t="str">
            <v>01420</v>
          </cell>
          <cell r="B452">
            <v>1.3740000000000001</v>
          </cell>
        </row>
        <row r="453">
          <cell r="A453" t="str">
            <v>01421</v>
          </cell>
          <cell r="B453">
            <v>0.36199999999999999</v>
          </cell>
        </row>
        <row r="454">
          <cell r="A454" t="str">
            <v>01432</v>
          </cell>
          <cell r="B454">
            <v>0.4</v>
          </cell>
        </row>
        <row r="455">
          <cell r="A455" t="str">
            <v>01433</v>
          </cell>
          <cell r="B455">
            <v>0.15</v>
          </cell>
        </row>
        <row r="456">
          <cell r="A456" t="str">
            <v>01436</v>
          </cell>
          <cell r="B456">
            <v>1.8</v>
          </cell>
        </row>
        <row r="457">
          <cell r="A457" t="str">
            <v>01437</v>
          </cell>
          <cell r="B457">
            <v>0.05</v>
          </cell>
        </row>
        <row r="458">
          <cell r="A458" t="str">
            <v>01439</v>
          </cell>
          <cell r="B458">
            <v>1.5</v>
          </cell>
        </row>
        <row r="459">
          <cell r="A459" t="str">
            <v>01459</v>
          </cell>
          <cell r="B459">
            <v>0.17</v>
          </cell>
        </row>
        <row r="460">
          <cell r="A460" t="str">
            <v>01460</v>
          </cell>
          <cell r="B460">
            <v>0.12</v>
          </cell>
        </row>
        <row r="461">
          <cell r="A461" t="str">
            <v>01466</v>
          </cell>
          <cell r="B461">
            <v>0.2</v>
          </cell>
        </row>
        <row r="462">
          <cell r="A462" t="str">
            <v>01473</v>
          </cell>
          <cell r="B462">
            <v>109.828</v>
          </cell>
        </row>
        <row r="463">
          <cell r="A463" t="str">
            <v>01474</v>
          </cell>
          <cell r="B463">
            <v>6.5</v>
          </cell>
        </row>
        <row r="464">
          <cell r="A464" t="str">
            <v>01475</v>
          </cell>
          <cell r="B464">
            <v>9.722999999999999</v>
          </cell>
        </row>
        <row r="465">
          <cell r="A465" t="str">
            <v>01481</v>
          </cell>
          <cell r="B465">
            <v>0.61199999999999999</v>
          </cell>
        </row>
        <row r="466">
          <cell r="A466" t="str">
            <v>01482</v>
          </cell>
          <cell r="B466">
            <v>0.184</v>
          </cell>
        </row>
        <row r="467">
          <cell r="A467" t="str">
            <v>01483</v>
          </cell>
          <cell r="B467">
            <v>0.24399999999999999</v>
          </cell>
        </row>
        <row r="468">
          <cell r="A468" t="str">
            <v>01484</v>
          </cell>
          <cell r="B468">
            <v>1.492</v>
          </cell>
        </row>
        <row r="469">
          <cell r="A469" t="str">
            <v>01492</v>
          </cell>
          <cell r="B469">
            <v>7.0000000000000007E-2</v>
          </cell>
        </row>
        <row r="470">
          <cell r="A470" t="str">
            <v>01493</v>
          </cell>
          <cell r="B470">
            <v>0.05</v>
          </cell>
        </row>
        <row r="471">
          <cell r="A471" t="str">
            <v>01494</v>
          </cell>
          <cell r="B471">
            <v>0.59699999999999998</v>
          </cell>
        </row>
        <row r="472">
          <cell r="A472" t="str">
            <v>01495</v>
          </cell>
          <cell r="B472">
            <v>1.9540000000000002</v>
          </cell>
        </row>
        <row r="473">
          <cell r="A473" t="str">
            <v>01496</v>
          </cell>
          <cell r="B473">
            <v>0.31</v>
          </cell>
        </row>
        <row r="474">
          <cell r="A474" t="str">
            <v>01497</v>
          </cell>
          <cell r="B474">
            <v>1.0049999999999999</v>
          </cell>
        </row>
        <row r="475">
          <cell r="A475" t="str">
            <v>01498</v>
          </cell>
          <cell r="B475">
            <v>62.951000000000001</v>
          </cell>
        </row>
        <row r="476">
          <cell r="A476" t="str">
            <v>01499</v>
          </cell>
          <cell r="B476">
            <v>13.213000000000001</v>
          </cell>
        </row>
        <row r="477">
          <cell r="A477" t="str">
            <v>01513</v>
          </cell>
          <cell r="B477">
            <v>0.44</v>
          </cell>
        </row>
        <row r="478">
          <cell r="A478" t="str">
            <v>01522</v>
          </cell>
          <cell r="B478">
            <v>0.6</v>
          </cell>
        </row>
        <row r="479">
          <cell r="A479" t="str">
            <v>01523</v>
          </cell>
          <cell r="B479">
            <v>0.79</v>
          </cell>
        </row>
        <row r="480">
          <cell r="A480" t="str">
            <v>01524</v>
          </cell>
          <cell r="B480">
            <v>0.17</v>
          </cell>
        </row>
        <row r="481">
          <cell r="A481" t="str">
            <v>01532</v>
          </cell>
          <cell r="B481">
            <v>0.14000000000000001</v>
          </cell>
        </row>
        <row r="482">
          <cell r="A482" t="str">
            <v>01533</v>
          </cell>
          <cell r="B482">
            <v>0.129</v>
          </cell>
        </row>
        <row r="483">
          <cell r="A483" t="str">
            <v>01534</v>
          </cell>
          <cell r="B483">
            <v>0.25</v>
          </cell>
        </row>
        <row r="484">
          <cell r="A484" t="str">
            <v>01540</v>
          </cell>
          <cell r="B484">
            <v>6.5000000000000002E-2</v>
          </cell>
        </row>
        <row r="485">
          <cell r="A485" t="str">
            <v>01541</v>
          </cell>
          <cell r="B485">
            <v>0.12</v>
          </cell>
        </row>
        <row r="486">
          <cell r="A486" t="str">
            <v>01543</v>
          </cell>
          <cell r="B486">
            <v>0.09</v>
          </cell>
        </row>
        <row r="487">
          <cell r="A487" t="str">
            <v>01544</v>
          </cell>
          <cell r="B487">
            <v>0.4</v>
          </cell>
        </row>
        <row r="488">
          <cell r="A488" t="str">
            <v>01545</v>
          </cell>
          <cell r="B488">
            <v>0.18</v>
          </cell>
        </row>
        <row r="489">
          <cell r="A489" t="str">
            <v>01546</v>
          </cell>
          <cell r="B489">
            <v>7.4999999999999997E-2</v>
          </cell>
        </row>
        <row r="490">
          <cell r="A490" t="str">
            <v>01547</v>
          </cell>
          <cell r="B490">
            <v>0.16</v>
          </cell>
        </row>
        <row r="491">
          <cell r="A491" t="str">
            <v>01548</v>
          </cell>
          <cell r="B491">
            <v>0.64</v>
          </cell>
        </row>
        <row r="492">
          <cell r="A492" t="str">
            <v>01549</v>
          </cell>
          <cell r="B492">
            <v>0.19</v>
          </cell>
        </row>
        <row r="493">
          <cell r="A493" t="str">
            <v>01551</v>
          </cell>
          <cell r="B493">
            <v>0.18</v>
          </cell>
        </row>
        <row r="494">
          <cell r="A494" t="str">
            <v>01552</v>
          </cell>
          <cell r="B494">
            <v>0.115</v>
          </cell>
        </row>
        <row r="495">
          <cell r="A495" t="str">
            <v>01553</v>
          </cell>
          <cell r="B495">
            <v>9.5000000000000001E-2</v>
          </cell>
        </row>
        <row r="496">
          <cell r="A496" t="str">
            <v>01554</v>
          </cell>
          <cell r="B496">
            <v>0</v>
          </cell>
        </row>
        <row r="497">
          <cell r="A497" t="str">
            <v>01555</v>
          </cell>
          <cell r="B497">
            <v>9.5000000000000001E-2</v>
          </cell>
        </row>
        <row r="498">
          <cell r="A498" t="str">
            <v>01563</v>
          </cell>
          <cell r="B498">
            <v>0.67</v>
          </cell>
        </row>
        <row r="499">
          <cell r="A499" t="str">
            <v>01564</v>
          </cell>
          <cell r="B499">
            <v>1</v>
          </cell>
        </row>
        <row r="500">
          <cell r="A500" t="str">
            <v>01565</v>
          </cell>
          <cell r="B500">
            <v>1.25</v>
          </cell>
        </row>
        <row r="501">
          <cell r="A501" t="str">
            <v>01566</v>
          </cell>
          <cell r="B501">
            <v>0.35</v>
          </cell>
        </row>
        <row r="502">
          <cell r="A502" t="str">
            <v>01567</v>
          </cell>
          <cell r="B502">
            <v>0.06</v>
          </cell>
        </row>
        <row r="503">
          <cell r="A503" t="str">
            <v>01568</v>
          </cell>
          <cell r="B503">
            <v>7.0000000000000007E-2</v>
          </cell>
        </row>
        <row r="504">
          <cell r="A504" t="str">
            <v>01569</v>
          </cell>
          <cell r="B504">
            <v>0.08</v>
          </cell>
        </row>
        <row r="505">
          <cell r="A505" t="str">
            <v>01570</v>
          </cell>
          <cell r="B505">
            <v>0.04</v>
          </cell>
        </row>
        <row r="506">
          <cell r="A506" t="str">
            <v>01571</v>
          </cell>
          <cell r="B506">
            <v>0.15</v>
          </cell>
        </row>
        <row r="507">
          <cell r="A507" t="str">
            <v>01572</v>
          </cell>
          <cell r="B507">
            <v>0.4</v>
          </cell>
        </row>
        <row r="508">
          <cell r="A508" t="str">
            <v>01573</v>
          </cell>
          <cell r="B508">
            <v>0.1</v>
          </cell>
        </row>
        <row r="509">
          <cell r="A509" t="str">
            <v>01574</v>
          </cell>
          <cell r="B509">
            <v>7.0000000000000007E-2</v>
          </cell>
        </row>
        <row r="510">
          <cell r="A510" t="str">
            <v>01575</v>
          </cell>
          <cell r="B510">
            <v>0.15</v>
          </cell>
        </row>
        <row r="511">
          <cell r="A511" t="str">
            <v>01576</v>
          </cell>
          <cell r="B511">
            <v>0.15</v>
          </cell>
        </row>
        <row r="512">
          <cell r="A512" t="str">
            <v>01577</v>
          </cell>
          <cell r="B512">
            <v>0.25</v>
          </cell>
        </row>
        <row r="513">
          <cell r="A513" t="str">
            <v>01578</v>
          </cell>
          <cell r="B513">
            <v>1</v>
          </cell>
        </row>
        <row r="514">
          <cell r="A514" t="str">
            <v>01579</v>
          </cell>
          <cell r="B514">
            <v>0.15</v>
          </cell>
        </row>
        <row r="515">
          <cell r="A515" t="str">
            <v>01580</v>
          </cell>
          <cell r="B515">
            <v>0.45</v>
          </cell>
        </row>
        <row r="516">
          <cell r="A516" t="str">
            <v>01581</v>
          </cell>
          <cell r="B516">
            <v>0.25</v>
          </cell>
        </row>
        <row r="517">
          <cell r="A517" t="str">
            <v>01582</v>
          </cell>
          <cell r="B517">
            <v>0.375</v>
          </cell>
        </row>
        <row r="518">
          <cell r="A518" t="str">
            <v>01583</v>
          </cell>
          <cell r="B518">
            <v>0.25</v>
          </cell>
        </row>
        <row r="519">
          <cell r="A519" t="str">
            <v>01584</v>
          </cell>
          <cell r="B519">
            <v>0.45</v>
          </cell>
        </row>
        <row r="520">
          <cell r="A520" t="str">
            <v>01585</v>
          </cell>
          <cell r="B520">
            <v>0.3</v>
          </cell>
        </row>
        <row r="521">
          <cell r="A521" t="str">
            <v>01586</v>
          </cell>
          <cell r="B521">
            <v>0.35</v>
          </cell>
        </row>
        <row r="522">
          <cell r="A522" t="str">
            <v>01587</v>
          </cell>
          <cell r="B522">
            <v>0.35</v>
          </cell>
        </row>
        <row r="523">
          <cell r="A523" t="str">
            <v>01588</v>
          </cell>
          <cell r="B523">
            <v>0.4</v>
          </cell>
        </row>
        <row r="524">
          <cell r="A524" t="str">
            <v>01589</v>
          </cell>
          <cell r="B524">
            <v>0.35</v>
          </cell>
        </row>
        <row r="525">
          <cell r="A525" t="str">
            <v>01590</v>
          </cell>
          <cell r="B525">
            <v>2.2000000000000002</v>
          </cell>
        </row>
        <row r="526">
          <cell r="A526" t="str">
            <v>01591</v>
          </cell>
          <cell r="B526">
            <v>0.16</v>
          </cell>
        </row>
        <row r="527">
          <cell r="A527" t="str">
            <v>01592</v>
          </cell>
          <cell r="B527">
            <v>0.65</v>
          </cell>
        </row>
        <row r="528">
          <cell r="A528" t="str">
            <v>01593</v>
          </cell>
          <cell r="B528">
            <v>0.2</v>
          </cell>
        </row>
        <row r="529">
          <cell r="A529" t="str">
            <v>01594</v>
          </cell>
          <cell r="B529">
            <v>0.22</v>
          </cell>
        </row>
        <row r="530">
          <cell r="A530" t="str">
            <v>01596</v>
          </cell>
          <cell r="B530">
            <v>0.57499999999999996</v>
          </cell>
        </row>
        <row r="531">
          <cell r="A531" t="str">
            <v>01597</v>
          </cell>
          <cell r="B531">
            <v>0.2</v>
          </cell>
        </row>
        <row r="532">
          <cell r="A532" t="str">
            <v>01598</v>
          </cell>
          <cell r="B532">
            <v>0.4</v>
          </cell>
        </row>
        <row r="533">
          <cell r="A533" t="str">
            <v>01599</v>
          </cell>
          <cell r="B533">
            <v>0.16</v>
          </cell>
        </row>
        <row r="534">
          <cell r="A534" t="str">
            <v>01600</v>
          </cell>
          <cell r="B534">
            <v>0.65</v>
          </cell>
        </row>
        <row r="535">
          <cell r="A535" t="str">
            <v>01601</v>
          </cell>
          <cell r="B535">
            <v>0.2</v>
          </cell>
        </row>
        <row r="536">
          <cell r="A536" t="str">
            <v>01602</v>
          </cell>
          <cell r="B536">
            <v>0.16</v>
          </cell>
        </row>
        <row r="537">
          <cell r="A537" t="str">
            <v>01603</v>
          </cell>
          <cell r="B537">
            <v>0.25</v>
          </cell>
        </row>
        <row r="538">
          <cell r="A538" t="str">
            <v>01604</v>
          </cell>
          <cell r="B538">
            <v>0.2</v>
          </cell>
        </row>
        <row r="539">
          <cell r="A539" t="str">
            <v>01605</v>
          </cell>
          <cell r="B539">
            <v>0.4</v>
          </cell>
        </row>
        <row r="540">
          <cell r="A540" t="str">
            <v>01606</v>
          </cell>
          <cell r="B540">
            <v>0.25</v>
          </cell>
        </row>
        <row r="541">
          <cell r="A541" t="str">
            <v>01607</v>
          </cell>
          <cell r="B541">
            <v>0.3</v>
          </cell>
        </row>
        <row r="542">
          <cell r="A542" t="str">
            <v>01608</v>
          </cell>
          <cell r="B542">
            <v>0.18</v>
          </cell>
        </row>
        <row r="543">
          <cell r="A543" t="str">
            <v>01609</v>
          </cell>
          <cell r="B543">
            <v>0.25</v>
          </cell>
        </row>
        <row r="544">
          <cell r="A544" t="str">
            <v>01610</v>
          </cell>
          <cell r="B544">
            <v>0.3</v>
          </cell>
        </row>
        <row r="545">
          <cell r="A545" t="str">
            <v>01611</v>
          </cell>
          <cell r="B545">
            <v>0.3</v>
          </cell>
        </row>
        <row r="546">
          <cell r="A546" t="str">
            <v>01612</v>
          </cell>
          <cell r="B546">
            <v>0.2</v>
          </cell>
        </row>
        <row r="547">
          <cell r="A547" t="str">
            <v>01613</v>
          </cell>
          <cell r="B547">
            <v>0.12</v>
          </cell>
        </row>
        <row r="548">
          <cell r="A548" t="str">
            <v>01614</v>
          </cell>
          <cell r="B548">
            <v>0.37</v>
          </cell>
        </row>
        <row r="549">
          <cell r="A549" t="str">
            <v>01615</v>
          </cell>
          <cell r="B549">
            <v>0.65</v>
          </cell>
        </row>
        <row r="550">
          <cell r="A550" t="str">
            <v>01616</v>
          </cell>
          <cell r="B550">
            <v>0.65</v>
          </cell>
        </row>
        <row r="551">
          <cell r="A551" t="str">
            <v>01617</v>
          </cell>
          <cell r="B551">
            <v>0.6</v>
          </cell>
        </row>
        <row r="552">
          <cell r="A552" t="str">
            <v>01618</v>
          </cell>
          <cell r="B552">
            <v>0.2</v>
          </cell>
        </row>
        <row r="553">
          <cell r="A553" t="str">
            <v>01619</v>
          </cell>
          <cell r="B553">
            <v>0.16</v>
          </cell>
        </row>
        <row r="554">
          <cell r="A554" t="str">
            <v>01620</v>
          </cell>
          <cell r="B554">
            <v>0.14499999999999999</v>
          </cell>
        </row>
        <row r="555">
          <cell r="A555" t="str">
            <v>01621</v>
          </cell>
          <cell r="B555">
            <v>6.5000000000000002E-2</v>
          </cell>
        </row>
        <row r="556">
          <cell r="A556" t="str">
            <v>01622</v>
          </cell>
          <cell r="B556">
            <v>3.5000000000000003E-2</v>
          </cell>
        </row>
        <row r="557">
          <cell r="A557" t="str">
            <v>01623</v>
          </cell>
          <cell r="B557">
            <v>0.32</v>
          </cell>
        </row>
        <row r="558">
          <cell r="A558" t="str">
            <v>01624</v>
          </cell>
          <cell r="B558">
            <v>0.3</v>
          </cell>
        </row>
        <row r="559">
          <cell r="A559" t="str">
            <v>01625</v>
          </cell>
          <cell r="B559">
            <v>0.1</v>
          </cell>
        </row>
        <row r="560">
          <cell r="A560" t="str">
            <v>01626</v>
          </cell>
          <cell r="B560">
            <v>0.47499999999999998</v>
          </cell>
        </row>
        <row r="561">
          <cell r="A561" t="str">
            <v>01627</v>
          </cell>
          <cell r="B561">
            <v>0.3</v>
          </cell>
        </row>
        <row r="562">
          <cell r="A562" t="str">
            <v>01628</v>
          </cell>
          <cell r="B562">
            <v>0.3</v>
          </cell>
        </row>
        <row r="563">
          <cell r="A563" t="str">
            <v>01629</v>
          </cell>
          <cell r="B563">
            <v>0.23</v>
          </cell>
        </row>
        <row r="564">
          <cell r="A564" t="str">
            <v>01630</v>
          </cell>
          <cell r="B564">
            <v>0.25</v>
          </cell>
        </row>
        <row r="565">
          <cell r="A565" t="str">
            <v>01631</v>
          </cell>
          <cell r="B565">
            <v>0.3</v>
          </cell>
        </row>
        <row r="566">
          <cell r="A566" t="str">
            <v>01632</v>
          </cell>
          <cell r="B566">
            <v>0.38</v>
          </cell>
        </row>
        <row r="567">
          <cell r="A567" t="str">
            <v>01633</v>
          </cell>
          <cell r="B567">
            <v>0.375</v>
          </cell>
        </row>
        <row r="568">
          <cell r="A568" t="str">
            <v>01634</v>
          </cell>
          <cell r="B568">
            <v>0.16</v>
          </cell>
        </row>
        <row r="569">
          <cell r="A569" t="str">
            <v>01635</v>
          </cell>
          <cell r="B569">
            <v>0.45</v>
          </cell>
        </row>
        <row r="570">
          <cell r="A570" t="str">
            <v>01636</v>
          </cell>
          <cell r="B570">
            <v>0.25</v>
          </cell>
        </row>
        <row r="571">
          <cell r="A571" t="str">
            <v>01637</v>
          </cell>
          <cell r="B571">
            <v>0.5</v>
          </cell>
        </row>
        <row r="572">
          <cell r="A572" t="str">
            <v>01638</v>
          </cell>
          <cell r="B572">
            <v>0.1</v>
          </cell>
        </row>
        <row r="573">
          <cell r="A573" t="str">
            <v>01639</v>
          </cell>
          <cell r="B573">
            <v>0.15</v>
          </cell>
        </row>
        <row r="574">
          <cell r="A574" t="str">
            <v>01640</v>
          </cell>
          <cell r="B574">
            <v>0.2</v>
          </cell>
        </row>
        <row r="575">
          <cell r="A575" t="str">
            <v>01641</v>
          </cell>
          <cell r="B575">
            <v>0.27</v>
          </cell>
        </row>
        <row r="576">
          <cell r="A576" t="str">
            <v>01642</v>
          </cell>
          <cell r="B576">
            <v>0.48</v>
          </cell>
        </row>
        <row r="577">
          <cell r="A577" t="str">
            <v>01643</v>
          </cell>
          <cell r="B577">
            <v>0.17499999999999999</v>
          </cell>
        </row>
        <row r="578">
          <cell r="A578" t="str">
            <v>01644</v>
          </cell>
          <cell r="B578">
            <v>0.09</v>
          </cell>
        </row>
        <row r="579">
          <cell r="A579" t="str">
            <v>01645</v>
          </cell>
          <cell r="B579">
            <v>0.26</v>
          </cell>
        </row>
        <row r="580">
          <cell r="A580" t="str">
            <v>01646</v>
          </cell>
          <cell r="B580">
            <v>0.42499999999999999</v>
          </cell>
        </row>
        <row r="581">
          <cell r="A581" t="str">
            <v>01647</v>
          </cell>
          <cell r="B581">
            <v>0.25</v>
          </cell>
        </row>
        <row r="582">
          <cell r="A582" t="str">
            <v>01648</v>
          </cell>
          <cell r="B582">
            <v>0.36</v>
          </cell>
        </row>
        <row r="583">
          <cell r="A583" t="str">
            <v>01649</v>
          </cell>
          <cell r="B583">
            <v>0.1</v>
          </cell>
        </row>
        <row r="584">
          <cell r="A584" t="str">
            <v>01650</v>
          </cell>
          <cell r="B584">
            <v>0.12</v>
          </cell>
        </row>
        <row r="585">
          <cell r="A585" t="str">
            <v>01651</v>
          </cell>
          <cell r="B585">
            <v>0.25</v>
          </cell>
        </row>
        <row r="586">
          <cell r="A586" t="str">
            <v>01652</v>
          </cell>
          <cell r="B586">
            <v>0.15</v>
          </cell>
        </row>
        <row r="587">
          <cell r="A587" t="str">
            <v>01653</v>
          </cell>
          <cell r="B587">
            <v>0.5</v>
          </cell>
        </row>
        <row r="588">
          <cell r="A588" t="str">
            <v>01654</v>
          </cell>
          <cell r="B588">
            <v>0.2</v>
          </cell>
        </row>
        <row r="589">
          <cell r="A589" t="str">
            <v>01660</v>
          </cell>
          <cell r="B589">
            <v>3.4000000000000002E-2</v>
          </cell>
        </row>
        <row r="590">
          <cell r="A590" t="str">
            <v>01750</v>
          </cell>
          <cell r="B590">
            <v>0.11600000000000001</v>
          </cell>
        </row>
        <row r="591">
          <cell r="A591" t="str">
            <v>01786</v>
          </cell>
          <cell r="B591">
            <v>0.5</v>
          </cell>
        </row>
        <row r="592">
          <cell r="A592" t="str">
            <v>01851</v>
          </cell>
          <cell r="B592">
            <v>1.6</v>
          </cell>
        </row>
        <row r="593">
          <cell r="A593" t="str">
            <v>01859</v>
          </cell>
          <cell r="B593">
            <v>0.6</v>
          </cell>
        </row>
        <row r="594">
          <cell r="A594" t="str">
            <v>01964</v>
          </cell>
          <cell r="B594">
            <v>0.14000000000000001</v>
          </cell>
        </row>
        <row r="595">
          <cell r="A595" t="str">
            <v>01981</v>
          </cell>
          <cell r="B595">
            <v>0.2</v>
          </cell>
        </row>
        <row r="596">
          <cell r="A596" t="str">
            <v>01982</v>
          </cell>
          <cell r="B596">
            <v>0.3</v>
          </cell>
        </row>
        <row r="597">
          <cell r="A597" t="str">
            <v>01983</v>
          </cell>
          <cell r="B597">
            <v>4</v>
          </cell>
        </row>
        <row r="598">
          <cell r="A598" t="str">
            <v>01984</v>
          </cell>
          <cell r="B598">
            <v>0.6</v>
          </cell>
        </row>
        <row r="599">
          <cell r="A599" t="str">
            <v>01985</v>
          </cell>
          <cell r="B599">
            <v>6.5</v>
          </cell>
        </row>
        <row r="600">
          <cell r="A600" t="str">
            <v>01986</v>
          </cell>
          <cell r="B600">
            <v>0.65400000000000003</v>
          </cell>
        </row>
        <row r="601">
          <cell r="A601" t="str">
            <v>01987</v>
          </cell>
          <cell r="B601">
            <v>2.19</v>
          </cell>
        </row>
        <row r="602">
          <cell r="A602" t="str">
            <v>01988</v>
          </cell>
          <cell r="B602">
            <v>0</v>
          </cell>
        </row>
        <row r="603">
          <cell r="A603" t="str">
            <v>01989</v>
          </cell>
          <cell r="B603">
            <v>0.58700000000000008</v>
          </cell>
        </row>
        <row r="604">
          <cell r="A604" t="str">
            <v>01990</v>
          </cell>
          <cell r="B604">
            <v>0.85799999999999998</v>
          </cell>
        </row>
        <row r="605">
          <cell r="A605" t="str">
            <v>01991</v>
          </cell>
          <cell r="B605">
            <v>2.42</v>
          </cell>
        </row>
        <row r="606">
          <cell r="A606" t="str">
            <v>01992</v>
          </cell>
          <cell r="B606">
            <v>1.18</v>
          </cell>
        </row>
        <row r="607">
          <cell r="A607" t="str">
            <v>01993</v>
          </cell>
          <cell r="B607">
            <v>2.7530000000000001</v>
          </cell>
        </row>
        <row r="608">
          <cell r="A608" t="str">
            <v>01994</v>
          </cell>
          <cell r="B608">
            <v>1.0369999999999999</v>
          </cell>
        </row>
        <row r="609">
          <cell r="A609" t="str">
            <v>01995</v>
          </cell>
          <cell r="B609">
            <v>1.5530000000000002</v>
          </cell>
        </row>
        <row r="610">
          <cell r="A610" t="str">
            <v>01996</v>
          </cell>
          <cell r="B610">
            <v>0.47099999999999997</v>
          </cell>
        </row>
        <row r="611">
          <cell r="A611" t="str">
            <v>01997</v>
          </cell>
          <cell r="B611">
            <v>3.6669999999999998</v>
          </cell>
        </row>
        <row r="612">
          <cell r="A612" t="str">
            <v>01998</v>
          </cell>
          <cell r="B612">
            <v>6.0999999999999999E-2</v>
          </cell>
        </row>
        <row r="613">
          <cell r="A613" t="str">
            <v>01999</v>
          </cell>
          <cell r="B613">
            <v>0.193</v>
          </cell>
        </row>
        <row r="614">
          <cell r="A614" t="str">
            <v>02000</v>
          </cell>
          <cell r="B614">
            <v>0</v>
          </cell>
        </row>
        <row r="615">
          <cell r="A615" t="str">
            <v>02001</v>
          </cell>
          <cell r="B615">
            <v>4</v>
          </cell>
        </row>
        <row r="616">
          <cell r="A616" t="str">
            <v>02002</v>
          </cell>
          <cell r="B616">
            <v>11.599</v>
          </cell>
        </row>
        <row r="617">
          <cell r="A617" t="str">
            <v>02003</v>
          </cell>
          <cell r="B617">
            <v>3.234</v>
          </cell>
        </row>
        <row r="618">
          <cell r="A618" t="str">
            <v>02004</v>
          </cell>
          <cell r="B618">
            <v>12.378000000000002</v>
          </cell>
        </row>
        <row r="619">
          <cell r="A619" t="str">
            <v>02005</v>
          </cell>
          <cell r="B619">
            <v>0.86899999999999999</v>
          </cell>
        </row>
        <row r="620">
          <cell r="A620" t="str">
            <v>02006</v>
          </cell>
          <cell r="B620">
            <v>1.726</v>
          </cell>
        </row>
        <row r="621">
          <cell r="A621" t="str">
            <v>02007</v>
          </cell>
          <cell r="B621">
            <v>2.3370000000000002</v>
          </cell>
        </row>
        <row r="622">
          <cell r="A622" t="str">
            <v>02008</v>
          </cell>
          <cell r="B622">
            <v>0.35099999999999998</v>
          </cell>
        </row>
        <row r="623">
          <cell r="A623" t="str">
            <v>02009</v>
          </cell>
          <cell r="B623">
            <v>0.84099999999999997</v>
          </cell>
        </row>
        <row r="624">
          <cell r="A624" t="str">
            <v>02010</v>
          </cell>
          <cell r="B624">
            <v>5.9000000000000004E-2</v>
          </cell>
        </row>
        <row r="625">
          <cell r="A625" t="str">
            <v>02011</v>
          </cell>
          <cell r="B625">
            <v>0.04</v>
          </cell>
        </row>
        <row r="626">
          <cell r="A626" t="str">
            <v>02012</v>
          </cell>
          <cell r="B626">
            <v>0</v>
          </cell>
        </row>
        <row r="627">
          <cell r="A627" t="str">
            <v>02013</v>
          </cell>
          <cell r="B627">
            <v>0.36599999999999999</v>
          </cell>
        </row>
        <row r="628">
          <cell r="A628" t="str">
            <v>02015</v>
          </cell>
          <cell r="B628">
            <v>0.05</v>
          </cell>
        </row>
        <row r="629">
          <cell r="A629" t="str">
            <v>02016</v>
          </cell>
          <cell r="B629">
            <v>5.9000000000000004E-2</v>
          </cell>
        </row>
        <row r="630">
          <cell r="A630" t="str">
            <v>02017</v>
          </cell>
          <cell r="B630">
            <v>6.88</v>
          </cell>
        </row>
        <row r="631">
          <cell r="A631" t="str">
            <v>02018</v>
          </cell>
          <cell r="B631">
            <v>0.78</v>
          </cell>
        </row>
        <row r="632">
          <cell r="A632" t="str">
            <v>02019</v>
          </cell>
          <cell r="B632">
            <v>0.05</v>
          </cell>
        </row>
        <row r="633">
          <cell r="A633" t="str">
            <v>02020</v>
          </cell>
          <cell r="B633">
            <v>6.9000000000000006E-2</v>
          </cell>
        </row>
        <row r="634">
          <cell r="A634" t="str">
            <v>02021</v>
          </cell>
          <cell r="B634">
            <v>8.5999999999999993E-2</v>
          </cell>
        </row>
        <row r="635">
          <cell r="A635" t="str">
            <v>02022</v>
          </cell>
          <cell r="B635">
            <v>6.4000000000000001E-2</v>
          </cell>
        </row>
        <row r="636">
          <cell r="A636" t="str">
            <v>02023</v>
          </cell>
          <cell r="B636">
            <v>1.51</v>
          </cell>
        </row>
        <row r="637">
          <cell r="A637" t="str">
            <v>02024</v>
          </cell>
          <cell r="B637">
            <v>0.30099999999999999</v>
          </cell>
        </row>
        <row r="638">
          <cell r="A638" t="str">
            <v>02025</v>
          </cell>
          <cell r="B638">
            <v>7.2999999999999995E-2</v>
          </cell>
        </row>
        <row r="639">
          <cell r="A639" t="str">
            <v>02026</v>
          </cell>
          <cell r="B639">
            <v>0.13800000000000001</v>
          </cell>
        </row>
        <row r="640">
          <cell r="A640" t="str">
            <v>02027</v>
          </cell>
          <cell r="B640">
            <v>0.113</v>
          </cell>
        </row>
        <row r="641">
          <cell r="A641" t="str">
            <v>02028</v>
          </cell>
          <cell r="B641">
            <v>6.5000000000000002E-2</v>
          </cell>
        </row>
        <row r="642">
          <cell r="A642" t="str">
            <v>02029</v>
          </cell>
          <cell r="B642">
            <v>0.17299999999999999</v>
          </cell>
        </row>
        <row r="643">
          <cell r="A643" t="str">
            <v>02030</v>
          </cell>
          <cell r="B643">
            <v>4.8000000000000001E-2</v>
          </cell>
        </row>
        <row r="644">
          <cell r="A644" t="str">
            <v>02031</v>
          </cell>
          <cell r="B644">
            <v>7.9000000000000001E-2</v>
          </cell>
        </row>
        <row r="645">
          <cell r="A645" t="str">
            <v>02032</v>
          </cell>
          <cell r="B645">
            <v>9.2999999999999999E-2</v>
          </cell>
        </row>
        <row r="646">
          <cell r="A646" t="str">
            <v>02033</v>
          </cell>
          <cell r="B646">
            <v>0.60299999999999998</v>
          </cell>
        </row>
        <row r="647">
          <cell r="A647" t="str">
            <v>02034</v>
          </cell>
          <cell r="B647">
            <v>0.11700000000000001</v>
          </cell>
        </row>
        <row r="648">
          <cell r="A648" t="str">
            <v>02035</v>
          </cell>
          <cell r="B648">
            <v>3.2000000000000001E-2</v>
          </cell>
        </row>
        <row r="649">
          <cell r="A649" t="str">
            <v>02036</v>
          </cell>
          <cell r="B649">
            <v>0.13200000000000001</v>
          </cell>
        </row>
        <row r="650">
          <cell r="A650" t="str">
            <v>02037</v>
          </cell>
          <cell r="B650">
            <v>0.14599999999999999</v>
          </cell>
        </row>
        <row r="651">
          <cell r="A651" t="str">
            <v>02038</v>
          </cell>
          <cell r="B651">
            <v>3.7999999999999999E-2</v>
          </cell>
        </row>
        <row r="652">
          <cell r="A652" t="str">
            <v>02039</v>
          </cell>
          <cell r="B652">
            <v>0.77600000000000002</v>
          </cell>
        </row>
        <row r="653">
          <cell r="A653" t="str">
            <v>02040</v>
          </cell>
          <cell r="B653">
            <v>1.452</v>
          </cell>
        </row>
        <row r="654">
          <cell r="A654" t="str">
            <v>02041</v>
          </cell>
          <cell r="B654">
            <v>7.1999999999999995E-2</v>
          </cell>
        </row>
        <row r="655">
          <cell r="A655" t="str">
            <v>02042</v>
          </cell>
          <cell r="B655">
            <v>0.502</v>
          </cell>
        </row>
        <row r="656">
          <cell r="A656" t="str">
            <v>02043</v>
          </cell>
          <cell r="B656">
            <v>0.628</v>
          </cell>
        </row>
        <row r="657">
          <cell r="A657" t="str">
            <v>02044</v>
          </cell>
          <cell r="B657">
            <v>4.3999999999999997E-2</v>
          </cell>
        </row>
        <row r="658">
          <cell r="A658" t="str">
            <v>02045</v>
          </cell>
          <cell r="B658">
            <v>0.06</v>
          </cell>
        </row>
        <row r="659">
          <cell r="A659" t="str">
            <v>02046</v>
          </cell>
          <cell r="B659">
            <v>0.14300000000000002</v>
          </cell>
        </row>
        <row r="660">
          <cell r="A660" t="str">
            <v>02047</v>
          </cell>
          <cell r="B660">
            <v>0.21400000000000002</v>
          </cell>
        </row>
        <row r="661">
          <cell r="A661" t="str">
            <v>02048</v>
          </cell>
          <cell r="B661">
            <v>8.7999999999999995E-2</v>
          </cell>
        </row>
        <row r="662">
          <cell r="A662" t="str">
            <v>02049</v>
          </cell>
          <cell r="B662">
            <v>0.13300000000000001</v>
          </cell>
        </row>
        <row r="663">
          <cell r="A663" t="str">
            <v>02050</v>
          </cell>
          <cell r="B663">
            <v>8.1000000000000003E-2</v>
          </cell>
        </row>
        <row r="664">
          <cell r="A664" t="str">
            <v>02051</v>
          </cell>
          <cell r="B664">
            <v>10</v>
          </cell>
        </row>
        <row r="665">
          <cell r="A665" t="str">
            <v>02052</v>
          </cell>
          <cell r="B665">
            <v>6.3E-2</v>
          </cell>
        </row>
        <row r="666">
          <cell r="A666" t="str">
            <v>02053</v>
          </cell>
          <cell r="B666">
            <v>7.4999999999999997E-2</v>
          </cell>
        </row>
        <row r="667">
          <cell r="A667" t="str">
            <v>02054</v>
          </cell>
          <cell r="B667">
            <v>0.25</v>
          </cell>
        </row>
        <row r="668">
          <cell r="A668" t="str">
            <v>02055</v>
          </cell>
          <cell r="B668">
            <v>0.1</v>
          </cell>
        </row>
        <row r="669">
          <cell r="A669" t="str">
            <v>02057</v>
          </cell>
          <cell r="B669">
            <v>0</v>
          </cell>
        </row>
        <row r="670">
          <cell r="A670" t="str">
            <v>02058</v>
          </cell>
          <cell r="B670">
            <v>0.27600000000000002</v>
          </cell>
        </row>
        <row r="671">
          <cell r="A671" t="str">
            <v>02059</v>
          </cell>
          <cell r="B671">
            <v>0.83899999999999997</v>
          </cell>
        </row>
        <row r="672">
          <cell r="A672" t="str">
            <v>02060</v>
          </cell>
          <cell r="B672">
            <v>0.26700000000000002</v>
          </cell>
        </row>
        <row r="673">
          <cell r="A673" t="str">
            <v>02061</v>
          </cell>
          <cell r="B673">
            <v>6.5000000000000002E-2</v>
          </cell>
        </row>
        <row r="674">
          <cell r="A674" t="str">
            <v>02062</v>
          </cell>
          <cell r="B674">
            <v>0.2</v>
          </cell>
        </row>
        <row r="675">
          <cell r="A675" t="str">
            <v>02063</v>
          </cell>
          <cell r="B675">
            <v>0.246</v>
          </cell>
        </row>
        <row r="676">
          <cell r="A676" t="str">
            <v>02064</v>
          </cell>
          <cell r="B676">
            <v>0</v>
          </cell>
        </row>
        <row r="677">
          <cell r="A677" t="str">
            <v>02065</v>
          </cell>
          <cell r="B677">
            <v>0.26700000000000002</v>
          </cell>
        </row>
        <row r="678">
          <cell r="A678" t="str">
            <v>02066</v>
          </cell>
          <cell r="B678">
            <v>0.84</v>
          </cell>
        </row>
        <row r="679">
          <cell r="A679" t="str">
            <v>02067</v>
          </cell>
          <cell r="B679">
            <v>0.23599999999999999</v>
          </cell>
        </row>
        <row r="680">
          <cell r="A680" t="str">
            <v>02068</v>
          </cell>
          <cell r="B680">
            <v>3.45</v>
          </cell>
        </row>
        <row r="681">
          <cell r="A681" t="str">
            <v>02069</v>
          </cell>
          <cell r="B681">
            <v>0.5</v>
          </cell>
        </row>
        <row r="682">
          <cell r="A682" t="str">
            <v>02070</v>
          </cell>
          <cell r="B682">
            <v>0.23499999999999999</v>
          </cell>
        </row>
        <row r="683">
          <cell r="A683" t="str">
            <v>02071</v>
          </cell>
          <cell r="B683">
            <v>0.40100000000000002</v>
          </cell>
        </row>
        <row r="684">
          <cell r="A684" t="str">
            <v>02072</v>
          </cell>
          <cell r="B684">
            <v>0.28300000000000003</v>
          </cell>
        </row>
        <row r="685">
          <cell r="A685" t="str">
            <v>02073</v>
          </cell>
          <cell r="B685">
            <v>0.2</v>
          </cell>
        </row>
        <row r="686">
          <cell r="A686" t="str">
            <v>02074</v>
          </cell>
          <cell r="B686">
            <v>1.458</v>
          </cell>
        </row>
        <row r="687">
          <cell r="A687" t="str">
            <v>02075</v>
          </cell>
          <cell r="B687">
            <v>7.0999999999999994E-2</v>
          </cell>
        </row>
        <row r="688">
          <cell r="A688" t="str">
            <v>02076</v>
          </cell>
          <cell r="B688">
            <v>0.26700000000000002</v>
          </cell>
        </row>
        <row r="689">
          <cell r="A689" t="str">
            <v>02077</v>
          </cell>
          <cell r="B689">
            <v>0.246</v>
          </cell>
        </row>
        <row r="690">
          <cell r="A690" t="str">
            <v>02078</v>
          </cell>
          <cell r="B690">
            <v>0.51500000000000001</v>
          </cell>
        </row>
        <row r="691">
          <cell r="A691" t="str">
            <v>02079</v>
          </cell>
          <cell r="B691">
            <v>0.999</v>
          </cell>
        </row>
        <row r="692">
          <cell r="A692" t="str">
            <v>02080</v>
          </cell>
          <cell r="B692">
            <v>0.1</v>
          </cell>
        </row>
        <row r="693">
          <cell r="A693" t="str">
            <v>02081</v>
          </cell>
          <cell r="B693">
            <v>0.24199999999999999</v>
          </cell>
        </row>
        <row r="694">
          <cell r="A694" t="str">
            <v>02082</v>
          </cell>
          <cell r="B694">
            <v>0.31799999999999995</v>
          </cell>
        </row>
        <row r="695">
          <cell r="A695" t="str">
            <v>02083</v>
          </cell>
          <cell r="B695">
            <v>0.26100000000000001</v>
          </cell>
        </row>
        <row r="696">
          <cell r="A696" t="str">
            <v>02084</v>
          </cell>
          <cell r="B696">
            <v>0.54600000000000004</v>
          </cell>
        </row>
        <row r="697">
          <cell r="A697" t="str">
            <v>02085</v>
          </cell>
          <cell r="B697">
            <v>4.9000000000000002E-2</v>
          </cell>
        </row>
        <row r="698">
          <cell r="A698" t="str">
            <v>02086</v>
          </cell>
          <cell r="B698">
            <v>0.54699999999999993</v>
          </cell>
        </row>
        <row r="699">
          <cell r="A699" t="str">
            <v>02087</v>
          </cell>
          <cell r="B699">
            <v>7.0000000000000007E-2</v>
          </cell>
        </row>
        <row r="700">
          <cell r="A700" t="str">
            <v>02088</v>
          </cell>
          <cell r="B700">
            <v>0.13500000000000001</v>
          </cell>
        </row>
        <row r="701">
          <cell r="A701" t="str">
            <v>02089</v>
          </cell>
          <cell r="B701">
            <v>0.03</v>
          </cell>
        </row>
        <row r="702">
          <cell r="A702" t="str">
            <v>02090</v>
          </cell>
          <cell r="B702">
            <v>0.06</v>
          </cell>
        </row>
        <row r="703">
          <cell r="A703" t="str">
            <v>02091</v>
          </cell>
          <cell r="B703">
            <v>0.14499999999999999</v>
          </cell>
        </row>
        <row r="704">
          <cell r="A704" t="str">
            <v>02092</v>
          </cell>
          <cell r="B704">
            <v>4.4999999999999998E-2</v>
          </cell>
        </row>
        <row r="705">
          <cell r="A705" t="str">
            <v>02093</v>
          </cell>
          <cell r="B705">
            <v>0.17499999999999999</v>
          </cell>
        </row>
        <row r="706">
          <cell r="A706" t="str">
            <v>02094</v>
          </cell>
          <cell r="B706">
            <v>9.5000000000000001E-2</v>
          </cell>
        </row>
        <row r="707">
          <cell r="A707" t="str">
            <v>02095</v>
          </cell>
          <cell r="B707">
            <v>0.09</v>
          </cell>
        </row>
        <row r="708">
          <cell r="A708" t="str">
            <v>02096</v>
          </cell>
          <cell r="B708">
            <v>0.08</v>
          </cell>
        </row>
        <row r="709">
          <cell r="A709" t="str">
            <v>02097</v>
          </cell>
          <cell r="B709">
            <v>2.13</v>
          </cell>
        </row>
        <row r="710">
          <cell r="A710" t="str">
            <v>02101</v>
          </cell>
          <cell r="B710">
            <v>0.246</v>
          </cell>
        </row>
        <row r="711">
          <cell r="A711" t="str">
            <v>02102</v>
          </cell>
          <cell r="B711">
            <v>0.41</v>
          </cell>
        </row>
        <row r="712">
          <cell r="A712" t="str">
            <v>02103</v>
          </cell>
          <cell r="B712">
            <v>0.63</v>
          </cell>
        </row>
        <row r="713">
          <cell r="A713" t="str">
            <v>02104</v>
          </cell>
          <cell r="B713">
            <v>9</v>
          </cell>
        </row>
        <row r="714">
          <cell r="A714" t="str">
            <v>02105</v>
          </cell>
          <cell r="B714">
            <v>3</v>
          </cell>
        </row>
        <row r="715">
          <cell r="A715" t="str">
            <v>02106</v>
          </cell>
          <cell r="B715">
            <v>0.39500000000000002</v>
          </cell>
        </row>
        <row r="716">
          <cell r="A716" t="str">
            <v>02107</v>
          </cell>
          <cell r="B716">
            <v>1.4390000000000001</v>
          </cell>
        </row>
        <row r="717">
          <cell r="A717" t="str">
            <v>02108</v>
          </cell>
          <cell r="B717">
            <v>0.185</v>
          </cell>
        </row>
        <row r="718">
          <cell r="A718" t="str">
            <v>02109</v>
          </cell>
          <cell r="B718">
            <v>1.891</v>
          </cell>
        </row>
        <row r="719">
          <cell r="A719" t="str">
            <v>02110</v>
          </cell>
          <cell r="B719">
            <v>0.33399999999999996</v>
          </cell>
        </row>
        <row r="720">
          <cell r="A720" t="str">
            <v>02111</v>
          </cell>
          <cell r="B720">
            <v>15.096</v>
          </cell>
        </row>
        <row r="721">
          <cell r="A721" t="str">
            <v>02112</v>
          </cell>
          <cell r="B721">
            <v>0.32199999999999995</v>
          </cell>
        </row>
        <row r="722">
          <cell r="A722" t="str">
            <v>02113</v>
          </cell>
          <cell r="B722">
            <v>1.6930000000000001</v>
          </cell>
        </row>
        <row r="723">
          <cell r="A723" t="str">
            <v>02114</v>
          </cell>
          <cell r="B723">
            <v>0.248</v>
          </cell>
        </row>
        <row r="724">
          <cell r="A724" t="str">
            <v>02115</v>
          </cell>
          <cell r="B724">
            <v>0.14200000000000002</v>
          </cell>
        </row>
        <row r="725">
          <cell r="A725" t="str">
            <v>02116</v>
          </cell>
          <cell r="B725">
            <v>0.23099999999999998</v>
          </cell>
        </row>
        <row r="726">
          <cell r="A726" t="str">
            <v>02117</v>
          </cell>
          <cell r="B726">
            <v>0.32199999999999995</v>
          </cell>
        </row>
        <row r="727">
          <cell r="A727" t="str">
            <v>02118</v>
          </cell>
          <cell r="B727">
            <v>0.20400000000000001</v>
          </cell>
        </row>
        <row r="728">
          <cell r="A728" t="str">
            <v>02119</v>
          </cell>
          <cell r="B728">
            <v>7.9000000000000001E-2</v>
          </cell>
        </row>
        <row r="729">
          <cell r="A729" t="str">
            <v>02120</v>
          </cell>
          <cell r="B729">
            <v>1.2</v>
          </cell>
        </row>
        <row r="730">
          <cell r="A730" t="str">
            <v>02121</v>
          </cell>
          <cell r="B730">
            <v>7.0000000000000001E-3</v>
          </cell>
        </row>
        <row r="731">
          <cell r="A731" t="str">
            <v>02122</v>
          </cell>
          <cell r="B731">
            <v>0.44</v>
          </cell>
        </row>
        <row r="732">
          <cell r="A732" t="str">
            <v>02124</v>
          </cell>
          <cell r="B732">
            <v>5</v>
          </cell>
        </row>
        <row r="733">
          <cell r="A733" t="str">
            <v>02164</v>
          </cell>
          <cell r="B733">
            <v>0.4</v>
          </cell>
        </row>
        <row r="734">
          <cell r="A734" t="str">
            <v>02165</v>
          </cell>
          <cell r="B734">
            <v>0.4</v>
          </cell>
        </row>
        <row r="735">
          <cell r="A735" t="str">
            <v>02166</v>
          </cell>
          <cell r="B735">
            <v>0.2</v>
          </cell>
        </row>
        <row r="736">
          <cell r="A736" t="str">
            <v>02167</v>
          </cell>
          <cell r="B736">
            <v>0.4</v>
          </cell>
        </row>
        <row r="737">
          <cell r="A737" t="str">
            <v>02168</v>
          </cell>
          <cell r="B737">
            <v>0.2</v>
          </cell>
        </row>
        <row r="738">
          <cell r="A738" t="str">
            <v>02169</v>
          </cell>
          <cell r="B738">
            <v>0.2</v>
          </cell>
        </row>
        <row r="739">
          <cell r="A739" t="str">
            <v>02170</v>
          </cell>
          <cell r="B739">
            <v>0.4</v>
          </cell>
        </row>
        <row r="740">
          <cell r="A740" t="str">
            <v>02171</v>
          </cell>
          <cell r="B740">
            <v>0.2</v>
          </cell>
        </row>
        <row r="741">
          <cell r="A741" t="str">
            <v>02172</v>
          </cell>
          <cell r="B741">
            <v>0.4</v>
          </cell>
        </row>
        <row r="742">
          <cell r="A742" t="str">
            <v>02173</v>
          </cell>
          <cell r="B742">
            <v>0.2</v>
          </cell>
        </row>
        <row r="743">
          <cell r="A743" t="str">
            <v>02174</v>
          </cell>
          <cell r="B743">
            <v>0.2</v>
          </cell>
        </row>
        <row r="744">
          <cell r="A744" t="str">
            <v>02175</v>
          </cell>
          <cell r="B744">
            <v>0.4</v>
          </cell>
        </row>
        <row r="745">
          <cell r="A745" t="str">
            <v>02176</v>
          </cell>
          <cell r="B745">
            <v>0.2</v>
          </cell>
        </row>
        <row r="746">
          <cell r="A746" t="str">
            <v>02177</v>
          </cell>
          <cell r="B746">
            <v>0.2</v>
          </cell>
        </row>
        <row r="747">
          <cell r="A747" t="str">
            <v>02178</v>
          </cell>
          <cell r="B747">
            <v>0.2</v>
          </cell>
        </row>
        <row r="748">
          <cell r="A748" t="str">
            <v>02179</v>
          </cell>
          <cell r="B748">
            <v>0.1</v>
          </cell>
        </row>
        <row r="749">
          <cell r="A749" t="str">
            <v>02180</v>
          </cell>
          <cell r="B749">
            <v>0.1</v>
          </cell>
        </row>
        <row r="750">
          <cell r="A750" t="str">
            <v>02181</v>
          </cell>
          <cell r="B750">
            <v>0.2</v>
          </cell>
        </row>
        <row r="751">
          <cell r="A751" t="str">
            <v>02182</v>
          </cell>
          <cell r="B751">
            <v>0.2</v>
          </cell>
        </row>
        <row r="752">
          <cell r="A752" t="str">
            <v>02183</v>
          </cell>
          <cell r="B752">
            <v>0.2</v>
          </cell>
        </row>
        <row r="753">
          <cell r="A753" t="str">
            <v>02184</v>
          </cell>
          <cell r="B753">
            <v>0.2</v>
          </cell>
        </row>
        <row r="754">
          <cell r="A754" t="str">
            <v>02185</v>
          </cell>
          <cell r="B754">
            <v>0.2</v>
          </cell>
        </row>
        <row r="755">
          <cell r="A755" t="str">
            <v>02186</v>
          </cell>
          <cell r="B755">
            <v>0.2</v>
          </cell>
        </row>
        <row r="756">
          <cell r="A756" t="str">
            <v>02187</v>
          </cell>
          <cell r="B756">
            <v>0.2</v>
          </cell>
        </row>
        <row r="757">
          <cell r="A757" t="str">
            <v>02188</v>
          </cell>
          <cell r="B757">
            <v>0.3</v>
          </cell>
        </row>
        <row r="758">
          <cell r="A758" t="str">
            <v>02189</v>
          </cell>
          <cell r="B758">
            <v>0.2</v>
          </cell>
        </row>
        <row r="759">
          <cell r="A759" t="str">
            <v>02190</v>
          </cell>
          <cell r="B759">
            <v>0.2</v>
          </cell>
        </row>
        <row r="760">
          <cell r="A760" t="str">
            <v>02191</v>
          </cell>
          <cell r="B760">
            <v>0.1</v>
          </cell>
        </row>
        <row r="761">
          <cell r="A761" t="str">
            <v>02192</v>
          </cell>
          <cell r="B761">
            <v>0.2</v>
          </cell>
        </row>
        <row r="762">
          <cell r="A762" t="str">
            <v>02193</v>
          </cell>
          <cell r="B762">
            <v>0.1</v>
          </cell>
        </row>
        <row r="763">
          <cell r="A763" t="str">
            <v>02194</v>
          </cell>
          <cell r="B763">
            <v>0.1</v>
          </cell>
        </row>
        <row r="764">
          <cell r="A764" t="str">
            <v>02195</v>
          </cell>
          <cell r="B764">
            <v>0.2</v>
          </cell>
        </row>
        <row r="765">
          <cell r="A765" t="str">
            <v>02196</v>
          </cell>
          <cell r="B765">
            <v>0.1</v>
          </cell>
        </row>
        <row r="766">
          <cell r="A766" t="str">
            <v>02197</v>
          </cell>
          <cell r="B766">
            <v>0.4</v>
          </cell>
        </row>
        <row r="767">
          <cell r="A767" t="str">
            <v>02198</v>
          </cell>
          <cell r="B767">
            <v>0.3</v>
          </cell>
        </row>
        <row r="768">
          <cell r="A768" t="str">
            <v>02199</v>
          </cell>
          <cell r="B768">
            <v>0.4</v>
          </cell>
        </row>
        <row r="769">
          <cell r="A769" t="str">
            <v>N0004</v>
          </cell>
          <cell r="B769">
            <v>0.498</v>
          </cell>
        </row>
        <row r="770">
          <cell r="A770" t="str">
            <v>N0006</v>
          </cell>
          <cell r="B770">
            <v>3.2480000000000002</v>
          </cell>
        </row>
        <row r="771">
          <cell r="A771" t="str">
            <v>N0008</v>
          </cell>
          <cell r="B771">
            <v>0.92600000000000005</v>
          </cell>
        </row>
        <row r="772">
          <cell r="A772" t="str">
            <v>N0019</v>
          </cell>
          <cell r="B772">
            <v>1.3379999999999999</v>
          </cell>
        </row>
        <row r="773">
          <cell r="A773" t="str">
            <v>N0022</v>
          </cell>
          <cell r="B773">
            <v>1.3520000000000001</v>
          </cell>
        </row>
        <row r="774">
          <cell r="A774" t="str">
            <v>N0023</v>
          </cell>
          <cell r="B774">
            <v>1.57</v>
          </cell>
        </row>
        <row r="775">
          <cell r="A775" t="str">
            <v>N0024</v>
          </cell>
          <cell r="B775">
            <v>2.4859999999999998</v>
          </cell>
        </row>
        <row r="776">
          <cell r="A776" t="str">
            <v>N0025</v>
          </cell>
          <cell r="B776">
            <v>1.796</v>
          </cell>
        </row>
        <row r="777">
          <cell r="A777" t="str">
            <v>N0028</v>
          </cell>
          <cell r="B777">
            <v>0.65099999999999991</v>
          </cell>
        </row>
        <row r="778">
          <cell r="A778" t="str">
            <v>N0029</v>
          </cell>
          <cell r="B778">
            <v>0.70399999999999996</v>
          </cell>
        </row>
        <row r="779">
          <cell r="A779" t="str">
            <v>N0030</v>
          </cell>
          <cell r="B779">
            <v>1.675</v>
          </cell>
        </row>
        <row r="780">
          <cell r="A780" t="str">
            <v>N0031</v>
          </cell>
          <cell r="B780">
            <v>3.8359999999999999</v>
          </cell>
        </row>
        <row r="781">
          <cell r="A781" t="str">
            <v>N0042</v>
          </cell>
          <cell r="B781">
            <v>7.0910000000000002</v>
          </cell>
        </row>
        <row r="782">
          <cell r="A782" t="str">
            <v>N0050</v>
          </cell>
          <cell r="B782">
            <v>0.66100000000000003</v>
          </cell>
        </row>
        <row r="783">
          <cell r="A783" t="str">
            <v>N0064</v>
          </cell>
          <cell r="B783">
            <v>1.369</v>
          </cell>
        </row>
        <row r="784">
          <cell r="A784" t="str">
            <v>N0067</v>
          </cell>
          <cell r="B784">
            <v>5.8819999999999997</v>
          </cell>
        </row>
        <row r="785">
          <cell r="A785" t="str">
            <v>N0082</v>
          </cell>
          <cell r="B785">
            <v>0.70300000000000007</v>
          </cell>
        </row>
        <row r="786">
          <cell r="A786" t="str">
            <v>N0094</v>
          </cell>
          <cell r="B786">
            <v>0.21400000000000002</v>
          </cell>
        </row>
        <row r="787">
          <cell r="A787" t="str">
            <v>N0097</v>
          </cell>
          <cell r="B787">
            <v>1.899</v>
          </cell>
        </row>
        <row r="788">
          <cell r="A788" t="str">
            <v>N0100</v>
          </cell>
          <cell r="B788">
            <v>0.31900000000000001</v>
          </cell>
        </row>
        <row r="789">
          <cell r="A789" t="str">
            <v>N0103</v>
          </cell>
          <cell r="B789">
            <v>0.41499999999999998</v>
          </cell>
        </row>
        <row r="790">
          <cell r="A790" t="str">
            <v>N0109</v>
          </cell>
          <cell r="B790">
            <v>1.294</v>
          </cell>
        </row>
        <row r="791">
          <cell r="A791" t="str">
            <v>N0112</v>
          </cell>
          <cell r="B791">
            <v>2.9289999999999998</v>
          </cell>
        </row>
        <row r="792">
          <cell r="A792" t="str">
            <v>N0113</v>
          </cell>
          <cell r="B792">
            <v>0.60400000000000009</v>
          </cell>
        </row>
        <row r="793">
          <cell r="A793" t="str">
            <v>N0114</v>
          </cell>
          <cell r="B793">
            <v>2.9220000000000002</v>
          </cell>
        </row>
        <row r="794">
          <cell r="A794" t="str">
            <v>N0118</v>
          </cell>
          <cell r="B794">
            <v>0.49100000000000005</v>
          </cell>
        </row>
        <row r="795">
          <cell r="A795" t="str">
            <v>N0121</v>
          </cell>
          <cell r="B795">
            <v>2.6589999999999998</v>
          </cell>
        </row>
        <row r="796">
          <cell r="A796" t="str">
            <v>N0122</v>
          </cell>
          <cell r="B796">
            <v>1.927</v>
          </cell>
        </row>
        <row r="797">
          <cell r="A797" t="str">
            <v>N0129</v>
          </cell>
          <cell r="B797">
            <v>3.8459999999999996</v>
          </cell>
        </row>
        <row r="798">
          <cell r="A798" t="str">
            <v>N0130</v>
          </cell>
          <cell r="B798">
            <v>1.24</v>
          </cell>
        </row>
        <row r="799">
          <cell r="A799" t="str">
            <v>N0153</v>
          </cell>
          <cell r="B799">
            <v>0.79300000000000004</v>
          </cell>
        </row>
        <row r="800">
          <cell r="A800" t="str">
            <v>N0157</v>
          </cell>
          <cell r="B800">
            <v>0.94700000000000006</v>
          </cell>
        </row>
        <row r="801">
          <cell r="A801" t="str">
            <v>N0159</v>
          </cell>
          <cell r="B801">
            <v>0.72</v>
          </cell>
        </row>
        <row r="802">
          <cell r="A802" t="str">
            <v>N0173</v>
          </cell>
          <cell r="B802">
            <v>2.25</v>
          </cell>
        </row>
        <row r="803">
          <cell r="A803" t="str">
            <v>N0179</v>
          </cell>
          <cell r="B803">
            <v>1.5469999999999999</v>
          </cell>
        </row>
        <row r="804">
          <cell r="A804" t="str">
            <v>N0180</v>
          </cell>
          <cell r="B804">
            <v>1.6890000000000001</v>
          </cell>
        </row>
        <row r="805">
          <cell r="A805" t="str">
            <v>N0186</v>
          </cell>
          <cell r="B805">
            <v>0.22899999999999998</v>
          </cell>
        </row>
        <row r="806">
          <cell r="A806" t="str">
            <v>N0189</v>
          </cell>
          <cell r="B806">
            <v>3.4000000000000002E-2</v>
          </cell>
        </row>
        <row r="807">
          <cell r="A807" t="str">
            <v>N0192</v>
          </cell>
          <cell r="B807">
            <v>0.98899999999999999</v>
          </cell>
        </row>
        <row r="808">
          <cell r="A808" t="str">
            <v>N0194</v>
          </cell>
          <cell r="B808">
            <v>0.61799999999999999</v>
          </cell>
        </row>
        <row r="809">
          <cell r="A809" t="str">
            <v>N0204</v>
          </cell>
          <cell r="B809">
            <v>0.59699999999999998</v>
          </cell>
        </row>
        <row r="810">
          <cell r="A810" t="str">
            <v>N0209</v>
          </cell>
          <cell r="B810">
            <v>0.82800000000000007</v>
          </cell>
        </row>
        <row r="811">
          <cell r="A811" t="str">
            <v>N0212</v>
          </cell>
          <cell r="B811">
            <v>0.20900000000000002</v>
          </cell>
        </row>
        <row r="812">
          <cell r="A812" t="str">
            <v>N0216</v>
          </cell>
          <cell r="B812">
            <v>0.379</v>
          </cell>
        </row>
        <row r="813">
          <cell r="A813" t="str">
            <v>N0234</v>
          </cell>
          <cell r="B813">
            <v>0.67500000000000004</v>
          </cell>
        </row>
        <row r="814">
          <cell r="A814" t="str">
            <v>N0249</v>
          </cell>
          <cell r="B814">
            <v>1.7790000000000001</v>
          </cell>
        </row>
        <row r="815">
          <cell r="A815" t="str">
            <v>N0275</v>
          </cell>
          <cell r="B815">
            <v>0.19700000000000001</v>
          </cell>
        </row>
        <row r="816">
          <cell r="A816" t="str">
            <v>N0903</v>
          </cell>
          <cell r="B816">
            <v>0.44900000000000001</v>
          </cell>
        </row>
        <row r="817">
          <cell r="A817" t="str">
            <v>N0912</v>
          </cell>
          <cell r="B817">
            <v>0.11</v>
          </cell>
        </row>
        <row r="818">
          <cell r="A818" t="str">
            <v>N0944</v>
          </cell>
          <cell r="B818">
            <v>0.16299999999999998</v>
          </cell>
        </row>
        <row r="819">
          <cell r="A819" t="str">
            <v>N0961</v>
          </cell>
          <cell r="B819">
            <v>0.78100000000000003</v>
          </cell>
        </row>
        <row r="820">
          <cell r="A820" t="str">
            <v>N0974</v>
          </cell>
          <cell r="B820">
            <v>5.6999999999999995E-2</v>
          </cell>
        </row>
        <row r="821">
          <cell r="A821" t="str">
            <v>N0979</v>
          </cell>
          <cell r="B821">
            <v>0.121</v>
          </cell>
        </row>
        <row r="822">
          <cell r="A822" t="str">
            <v>N0984</v>
          </cell>
          <cell r="B822">
            <v>0.51600000000000001</v>
          </cell>
        </row>
        <row r="823">
          <cell r="A823" t="str">
            <v>N0985</v>
          </cell>
          <cell r="B823">
            <v>0.251</v>
          </cell>
        </row>
        <row r="824">
          <cell r="A824" t="str">
            <v>N1023</v>
          </cell>
          <cell r="B824">
            <v>0.64500000000000002</v>
          </cell>
        </row>
        <row r="825">
          <cell r="A825" t="str">
            <v>N1091</v>
          </cell>
          <cell r="B825">
            <v>1.087</v>
          </cell>
        </row>
        <row r="826">
          <cell r="A826" t="str">
            <v>N1094</v>
          </cell>
          <cell r="B826">
            <v>0.55200000000000005</v>
          </cell>
        </row>
        <row r="827">
          <cell r="A827" t="str">
            <v>N1098</v>
          </cell>
          <cell r="B827">
            <v>0.4</v>
          </cell>
        </row>
        <row r="828">
          <cell r="A828" t="str">
            <v>N1099</v>
          </cell>
          <cell r="B828">
            <v>0.29600000000000004</v>
          </cell>
        </row>
        <row r="829">
          <cell r="A829" t="str">
            <v>N1100</v>
          </cell>
          <cell r="B829">
            <v>0.7</v>
          </cell>
        </row>
        <row r="830">
          <cell r="A830" t="str">
            <v>N1101</v>
          </cell>
          <cell r="B830">
            <v>0.26200000000000001</v>
          </cell>
        </row>
        <row r="831">
          <cell r="A831" t="str">
            <v>N1102</v>
          </cell>
          <cell r="B831">
            <v>0.34700000000000003</v>
          </cell>
        </row>
        <row r="832">
          <cell r="A832" t="str">
            <v>N1105</v>
          </cell>
          <cell r="B832">
            <v>0.4</v>
          </cell>
        </row>
        <row r="833">
          <cell r="A833" t="str">
            <v>N1107</v>
          </cell>
          <cell r="B833">
            <v>0.39200000000000002</v>
          </cell>
        </row>
        <row r="834">
          <cell r="A834" t="str">
            <v>N1234</v>
          </cell>
          <cell r="B834">
            <v>16.36</v>
          </cell>
        </row>
        <row r="835">
          <cell r="A835" t="str">
            <v>N1249</v>
          </cell>
          <cell r="B835">
            <v>0.875</v>
          </cell>
        </row>
        <row r="836">
          <cell r="A836" t="str">
            <v>N1250</v>
          </cell>
          <cell r="B836">
            <v>1.5</v>
          </cell>
        </row>
        <row r="837">
          <cell r="A837" t="str">
            <v>N1250</v>
          </cell>
          <cell r="B837">
            <v>2.7280000000000002</v>
          </cell>
        </row>
        <row r="838">
          <cell r="A838" t="str">
            <v>N1251</v>
          </cell>
          <cell r="B838">
            <v>1.417</v>
          </cell>
        </row>
        <row r="839">
          <cell r="A839" t="str">
            <v>N1252</v>
          </cell>
          <cell r="B839">
            <v>1.0760000000000001</v>
          </cell>
        </row>
        <row r="840">
          <cell r="A840" t="str">
            <v>N1257</v>
          </cell>
          <cell r="B840">
            <v>0.93899999999999995</v>
          </cell>
        </row>
        <row r="841">
          <cell r="A841" t="str">
            <v>N1258</v>
          </cell>
          <cell r="B841">
            <v>2.073</v>
          </cell>
        </row>
        <row r="842">
          <cell r="A842" t="str">
            <v>N1259</v>
          </cell>
          <cell r="B842">
            <v>1.204</v>
          </cell>
        </row>
        <row r="843">
          <cell r="A843" t="str">
            <v>N1265</v>
          </cell>
          <cell r="B843">
            <v>1.032</v>
          </cell>
        </row>
        <row r="844">
          <cell r="A844" t="str">
            <v>N1268</v>
          </cell>
          <cell r="B844">
            <v>2.052</v>
          </cell>
        </row>
        <row r="845">
          <cell r="A845" t="str">
            <v>N1270</v>
          </cell>
          <cell r="B845">
            <v>0.89200000000000002</v>
          </cell>
        </row>
        <row r="846">
          <cell r="A846" t="str">
            <v>N1275</v>
          </cell>
          <cell r="B846">
            <v>0.97799999999999998</v>
          </cell>
        </row>
        <row r="847">
          <cell r="A847" t="str">
            <v>N1280</v>
          </cell>
          <cell r="B847">
            <v>0.77100000000000002</v>
          </cell>
        </row>
        <row r="848">
          <cell r="A848" t="str">
            <v>N1281</v>
          </cell>
          <cell r="B848">
            <v>1.7549999999999999</v>
          </cell>
        </row>
        <row r="849">
          <cell r="A849" t="str">
            <v>N1282</v>
          </cell>
          <cell r="B849">
            <v>1.7230000000000001</v>
          </cell>
        </row>
        <row r="850">
          <cell r="A850" t="str">
            <v>N1283</v>
          </cell>
          <cell r="B850">
            <v>1.401</v>
          </cell>
        </row>
        <row r="851">
          <cell r="A851" t="str">
            <v>N1299</v>
          </cell>
          <cell r="B851">
            <v>1.131</v>
          </cell>
        </row>
        <row r="852">
          <cell r="A852" t="str">
            <v>N1300</v>
          </cell>
          <cell r="B852">
            <v>4.6989999999999998</v>
          </cell>
        </row>
        <row r="853">
          <cell r="A853" t="str">
            <v>N1301</v>
          </cell>
          <cell r="B853">
            <v>1.1739999999999999</v>
          </cell>
        </row>
        <row r="854">
          <cell r="A854" t="str">
            <v>N1308</v>
          </cell>
          <cell r="B854">
            <v>4.71</v>
          </cell>
        </row>
        <row r="855">
          <cell r="A855" t="str">
            <v>N1315</v>
          </cell>
          <cell r="B855">
            <v>0.30300000000000005</v>
          </cell>
        </row>
        <row r="856">
          <cell r="A856" t="str">
            <v>N1316</v>
          </cell>
          <cell r="B856">
            <v>0.35299999999999998</v>
          </cell>
        </row>
        <row r="857">
          <cell r="A857" t="str">
            <v>N1319</v>
          </cell>
          <cell r="B857">
            <v>2.0180000000000002</v>
          </cell>
        </row>
        <row r="858">
          <cell r="A858" t="str">
            <v>N1320</v>
          </cell>
          <cell r="B858">
            <v>0.88900000000000001</v>
          </cell>
        </row>
        <row r="859">
          <cell r="A859" t="str">
            <v>N1325</v>
          </cell>
          <cell r="B859">
            <v>0.15200000000000002</v>
          </cell>
        </row>
        <row r="860">
          <cell r="A860" t="str">
            <v>N1327</v>
          </cell>
          <cell r="B860">
            <v>0.77899999999999991</v>
          </cell>
        </row>
        <row r="861">
          <cell r="A861" t="str">
            <v>N1331</v>
          </cell>
          <cell r="B861">
            <v>1.0669999999999999</v>
          </cell>
        </row>
        <row r="862">
          <cell r="A862" t="str">
            <v>N1332</v>
          </cell>
          <cell r="B862">
            <v>1.7570000000000001</v>
          </cell>
        </row>
        <row r="863">
          <cell r="A863" t="str">
            <v>N1336</v>
          </cell>
          <cell r="B863">
            <v>7.3000000000000009E-2</v>
          </cell>
        </row>
        <row r="864">
          <cell r="A864" t="str">
            <v>N1442</v>
          </cell>
          <cell r="B864">
            <v>6.0999999999999999E-2</v>
          </cell>
        </row>
        <row r="865">
          <cell r="A865" t="str">
            <v>N1541</v>
          </cell>
          <cell r="B865">
            <v>1.57</v>
          </cell>
        </row>
        <row r="866">
          <cell r="A866" t="str">
            <v>N1545</v>
          </cell>
          <cell r="B866">
            <v>0.28200000000000003</v>
          </cell>
        </row>
        <row r="867">
          <cell r="A867" t="str">
            <v>N1552</v>
          </cell>
          <cell r="B867">
            <v>0.44</v>
          </cell>
        </row>
        <row r="868">
          <cell r="A868" t="str">
            <v>N1554</v>
          </cell>
          <cell r="B868">
            <v>0.39799999999999996</v>
          </cell>
        </row>
        <row r="869">
          <cell r="A869" t="str">
            <v>N1562</v>
          </cell>
          <cell r="B869">
            <v>0.69700000000000006</v>
          </cell>
        </row>
        <row r="870">
          <cell r="A870" t="str">
            <v>N1563</v>
          </cell>
          <cell r="B870">
            <v>0.60899999999999999</v>
          </cell>
        </row>
        <row r="871">
          <cell r="A871" t="str">
            <v>N1567</v>
          </cell>
          <cell r="B871">
            <v>3.5870000000000006</v>
          </cell>
        </row>
        <row r="872">
          <cell r="A872" t="str">
            <v>N1570</v>
          </cell>
          <cell r="B872">
            <v>1.675</v>
          </cell>
        </row>
        <row r="873">
          <cell r="A873" t="str">
            <v>N2167</v>
          </cell>
          <cell r="B873">
            <v>0.39</v>
          </cell>
        </row>
        <row r="874">
          <cell r="A874" t="str">
            <v>N2168</v>
          </cell>
          <cell r="B874">
            <v>0.26600000000000001</v>
          </cell>
        </row>
        <row r="875">
          <cell r="A875" t="str">
            <v>N2172</v>
          </cell>
          <cell r="B875">
            <v>1.66</v>
          </cell>
        </row>
        <row r="876">
          <cell r="A876" t="str">
            <v>N2175</v>
          </cell>
          <cell r="B876">
            <v>0.22800000000000001</v>
          </cell>
        </row>
        <row r="877">
          <cell r="A877" t="str">
            <v>N2182</v>
          </cell>
          <cell r="B877">
            <v>0.26600000000000001</v>
          </cell>
        </row>
        <row r="878">
          <cell r="A878" t="str">
            <v>N2193</v>
          </cell>
          <cell r="B878">
            <v>1.0210000000000001</v>
          </cell>
        </row>
        <row r="879">
          <cell r="A879" t="str">
            <v>N2194</v>
          </cell>
          <cell r="B879">
            <v>1.4460000000000002</v>
          </cell>
        </row>
        <row r="880">
          <cell r="A880" t="str">
            <v>N2196</v>
          </cell>
          <cell r="B880">
            <v>2.0750000000000002</v>
          </cell>
        </row>
        <row r="881">
          <cell r="A881" t="str">
            <v>N2201</v>
          </cell>
          <cell r="B881">
            <v>1.21</v>
          </cell>
        </row>
        <row r="882">
          <cell r="A882" t="str">
            <v>N2203</v>
          </cell>
          <cell r="B882">
            <v>2.87</v>
          </cell>
        </row>
        <row r="883">
          <cell r="A883" t="str">
            <v>N2243</v>
          </cell>
          <cell r="B883">
            <v>3.468</v>
          </cell>
        </row>
        <row r="884">
          <cell r="A884" t="str">
            <v>N2244</v>
          </cell>
          <cell r="B884">
            <v>2.448</v>
          </cell>
        </row>
        <row r="885">
          <cell r="A885" t="str">
            <v>N2245</v>
          </cell>
          <cell r="B885">
            <v>5.5E-2</v>
          </cell>
        </row>
        <row r="886">
          <cell r="A886" t="str">
            <v>N2246</v>
          </cell>
          <cell r="B886">
            <v>18.507000000000001</v>
          </cell>
        </row>
        <row r="887">
          <cell r="A887" t="str">
            <v>N2247</v>
          </cell>
          <cell r="B887">
            <v>0.2</v>
          </cell>
        </row>
        <row r="888">
          <cell r="A888" t="str">
            <v>N2248</v>
          </cell>
          <cell r="B888">
            <v>3.613</v>
          </cell>
        </row>
        <row r="889">
          <cell r="A889" t="str">
            <v>N2249</v>
          </cell>
          <cell r="B889">
            <v>1.55</v>
          </cell>
        </row>
        <row r="890">
          <cell r="A890" t="str">
            <v>N2254</v>
          </cell>
          <cell r="B890">
            <v>0.32500000000000001</v>
          </cell>
        </row>
        <row r="891">
          <cell r="A891" t="str">
            <v>N2259</v>
          </cell>
          <cell r="B891">
            <v>9.6000000000000016E-2</v>
          </cell>
        </row>
        <row r="892">
          <cell r="A892" t="str">
            <v>N2284</v>
          </cell>
          <cell r="B892">
            <v>0.29299999999999998</v>
          </cell>
        </row>
        <row r="893">
          <cell r="A893" t="str">
            <v>N2298</v>
          </cell>
          <cell r="B893">
            <v>2.9430000000000001</v>
          </cell>
        </row>
        <row r="894">
          <cell r="A894" t="str">
            <v>N2349</v>
          </cell>
          <cell r="B894">
            <v>0.80400000000000005</v>
          </cell>
        </row>
        <row r="895">
          <cell r="A895" t="str">
            <v>N2355</v>
          </cell>
          <cell r="B895">
            <v>1.524</v>
          </cell>
        </row>
        <row r="896">
          <cell r="A896" t="str">
            <v>N2382</v>
          </cell>
          <cell r="B896">
            <v>2.4530000000000003</v>
          </cell>
        </row>
        <row r="897">
          <cell r="A897" t="str">
            <v>N2395</v>
          </cell>
          <cell r="B897">
            <v>1.87</v>
          </cell>
        </row>
        <row r="898">
          <cell r="A898" t="str">
            <v>N2399</v>
          </cell>
          <cell r="B898">
            <v>0.25</v>
          </cell>
        </row>
        <row r="899">
          <cell r="A899" t="str">
            <v>N2403</v>
          </cell>
          <cell r="B899">
            <v>0.19</v>
          </cell>
        </row>
        <row r="900">
          <cell r="A900" t="str">
            <v>N2414</v>
          </cell>
          <cell r="B900">
            <v>0.16900000000000001</v>
          </cell>
        </row>
        <row r="901">
          <cell r="A901" t="str">
            <v>N2440</v>
          </cell>
          <cell r="B901">
            <v>0.40500000000000003</v>
          </cell>
        </row>
        <row r="902">
          <cell r="A902" t="str">
            <v>N2514</v>
          </cell>
          <cell r="B902">
            <v>1.024</v>
          </cell>
        </row>
        <row r="903">
          <cell r="A903" t="str">
            <v>N2639</v>
          </cell>
          <cell r="B903">
            <v>0.317</v>
          </cell>
        </row>
        <row r="904">
          <cell r="A904" t="str">
            <v>N2646</v>
          </cell>
          <cell r="B904">
            <v>0.13300000000000001</v>
          </cell>
        </row>
        <row r="905">
          <cell r="A905" t="str">
            <v>N2650</v>
          </cell>
          <cell r="B905">
            <v>0.65300000000000002</v>
          </cell>
        </row>
        <row r="906">
          <cell r="A906" t="str">
            <v>N2709</v>
          </cell>
          <cell r="B906">
            <v>0.13600000000000001</v>
          </cell>
        </row>
        <row r="907">
          <cell r="A907" t="str">
            <v>N2710</v>
          </cell>
          <cell r="B907">
            <v>0.11799999999999999</v>
          </cell>
        </row>
        <row r="908">
          <cell r="A908" t="str">
            <v>N2725</v>
          </cell>
          <cell r="B908">
            <v>0.748</v>
          </cell>
        </row>
        <row r="909">
          <cell r="A909" t="str">
            <v>N2777</v>
          </cell>
          <cell r="B909">
            <v>0.3590000000000001</v>
          </cell>
        </row>
        <row r="910">
          <cell r="A910" t="str">
            <v>N2781</v>
          </cell>
          <cell r="B910">
            <v>0.11</v>
          </cell>
        </row>
        <row r="911">
          <cell r="A911" t="str">
            <v>N2782</v>
          </cell>
          <cell r="B911">
            <v>0.129</v>
          </cell>
        </row>
        <row r="912">
          <cell r="A912" t="str">
            <v>N2783</v>
          </cell>
          <cell r="B912">
            <v>0.18</v>
          </cell>
        </row>
        <row r="913">
          <cell r="A913" t="str">
            <v>N2788</v>
          </cell>
          <cell r="B913">
            <v>0.152</v>
          </cell>
        </row>
        <row r="914">
          <cell r="A914" t="str">
            <v>N2789</v>
          </cell>
          <cell r="B914">
            <v>0.15799999999999997</v>
          </cell>
        </row>
        <row r="915">
          <cell r="A915" t="str">
            <v>N2790</v>
          </cell>
          <cell r="B915">
            <v>9.7000000000000003E-2</v>
          </cell>
        </row>
        <row r="916">
          <cell r="A916" t="str">
            <v>N2822</v>
          </cell>
          <cell r="B916">
            <v>1.0490000000000002</v>
          </cell>
        </row>
        <row r="917">
          <cell r="A917" t="str">
            <v>N2956</v>
          </cell>
          <cell r="B917">
            <v>2.0489999999999999</v>
          </cell>
        </row>
        <row r="918">
          <cell r="A918" t="str">
            <v>N2961</v>
          </cell>
          <cell r="B918">
            <v>0.27</v>
          </cell>
        </row>
        <row r="919">
          <cell r="A919" t="str">
            <v>N3153</v>
          </cell>
          <cell r="B919">
            <v>0.52900000000000003</v>
          </cell>
        </row>
      </sheetData>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BWH"/>
      <sheetName val="BRL"/>
      <sheetName val="CAM"/>
      <sheetName val="DVW"/>
      <sheetName val="FLK"/>
      <sheetName val="MKT"/>
      <sheetName val="PRT"/>
      <sheetName val="MSE"/>
      <sheetName val="SST"/>
      <sheetName val="SES"/>
      <sheetName val="THD"/>
      <sheetName val="TVN"/>
      <sheetName val="WOCS"/>
    </sheetNames>
    <sheetDataSet>
      <sheetData sheetId="0">
        <row r="9">
          <cell r="Q9" t="str">
            <v>Bournemouth &amp; West Hampshire</v>
          </cell>
        </row>
        <row r="317">
          <cell r="Q317" t="str">
            <v>Three Valleys/North Surrey</v>
          </cell>
          <cell r="R317" t="str">
            <v xml:space="preserve">   </v>
          </cell>
        </row>
        <row r="318">
          <cell r="Q318" t="str">
            <v xml:space="preserve">   Net cash flow from operating activities  (£m)</v>
          </cell>
          <cell r="R318">
            <v>81.213999999999999</v>
          </cell>
          <cell r="S318">
            <v>94.4</v>
          </cell>
          <cell r="T318">
            <v>99.755178999999998</v>
          </cell>
          <cell r="U318">
            <v>82.628</v>
          </cell>
          <cell r="V318">
            <v>81.000153999999995</v>
          </cell>
        </row>
        <row r="319">
          <cell r="Q319" t="str">
            <v xml:space="preserve">   RETURNS ON INVESTMENTS &amp; SERVICING OF FINANCE</v>
          </cell>
        </row>
        <row r="320">
          <cell r="Q320" t="str">
            <v xml:space="preserve">   Interest received  (£m)</v>
          </cell>
          <cell r="R320">
            <v>4.1000000000000002E-2</v>
          </cell>
          <cell r="S320">
            <v>0.17799999999999999</v>
          </cell>
          <cell r="T320">
            <v>0.13400000000000001</v>
          </cell>
          <cell r="U320">
            <v>0.27400000000000002</v>
          </cell>
          <cell r="V320">
            <v>1.0085E-2</v>
          </cell>
        </row>
        <row r="321">
          <cell r="Q321" t="str">
            <v xml:space="preserve">   Interest paid  (£m)</v>
          </cell>
          <cell r="R321">
            <v>-7.5860000000000003</v>
          </cell>
          <cell r="S321">
            <v>-8.8490000000000002</v>
          </cell>
          <cell r="T321">
            <v>-8.7870000000000008</v>
          </cell>
          <cell r="U321">
            <v>-7.5830000000000002</v>
          </cell>
          <cell r="V321">
            <v>-9.0117480000000008</v>
          </cell>
        </row>
        <row r="322">
          <cell r="Q322" t="str">
            <v xml:space="preserve">   Interest in finance lease rentals  (£m)</v>
          </cell>
          <cell r="R322">
            <v>-1.899</v>
          </cell>
          <cell r="S322">
            <v>-1.6830000000000001</v>
          </cell>
          <cell r="T322">
            <v>-1.55</v>
          </cell>
          <cell r="U322">
            <v>-3.69</v>
          </cell>
          <cell r="V322">
            <v>-2.7258369999999998</v>
          </cell>
        </row>
        <row r="323">
          <cell r="Q323" t="str">
            <v xml:space="preserve">   Non equity dividends paid  (£m)</v>
          </cell>
          <cell r="R323">
            <v>-9.0999999999999998E-2</v>
          </cell>
          <cell r="S323">
            <v>-9.5000000000000001E-2</v>
          </cell>
          <cell r="T323">
            <v>-9.0999999999999998E-2</v>
          </cell>
          <cell r="U323">
            <v>-4.5999999999999999E-2</v>
          </cell>
          <cell r="V323">
            <v>0</v>
          </cell>
        </row>
        <row r="324">
          <cell r="Q324" t="str">
            <v xml:space="preserve">   Net cashflow fr. ret'ns on investments &amp; servicing of finance  (£m)</v>
          </cell>
          <cell r="R324">
            <v>-9.5350000000000001</v>
          </cell>
          <cell r="S324">
            <v>-10.449</v>
          </cell>
          <cell r="T324">
            <v>-10.294</v>
          </cell>
          <cell r="U324">
            <v>-11.045</v>
          </cell>
          <cell r="V324">
            <v>-11.727499999999999</v>
          </cell>
        </row>
        <row r="325">
          <cell r="Q325" t="str">
            <v xml:space="preserve">   TAXATION</v>
          </cell>
        </row>
        <row r="326">
          <cell r="Q326" t="str">
            <v xml:space="preserve">   Taxation (paid)/received  (£m)</v>
          </cell>
          <cell r="R326">
            <v>-13.066000000000001</v>
          </cell>
          <cell r="S326">
            <v>-6.4770000000000003</v>
          </cell>
          <cell r="T326">
            <v>-11.587</v>
          </cell>
          <cell r="U326">
            <v>-11.303000000000001</v>
          </cell>
          <cell r="V326">
            <v>-10.288076999999999</v>
          </cell>
        </row>
        <row r="327">
          <cell r="Q327" t="str">
            <v xml:space="preserve">   INVESTING ACTIVITIES</v>
          </cell>
        </row>
        <row r="328">
          <cell r="Q328" t="str">
            <v xml:space="preserve">   Gross cost of purchase of fixed assets  (£m)</v>
          </cell>
          <cell r="R328">
            <v>-50.963000000000001</v>
          </cell>
          <cell r="S328">
            <v>-44.69</v>
          </cell>
          <cell r="T328">
            <v>-36.767000000000003</v>
          </cell>
          <cell r="U328">
            <v>-29.411000000000001</v>
          </cell>
          <cell r="V328">
            <v>-39.020533999999998</v>
          </cell>
        </row>
        <row r="329">
          <cell r="Q329" t="str">
            <v xml:space="preserve">   Receipts of grants and contributions  (£m)</v>
          </cell>
          <cell r="R329">
            <v>4.5990000000000002</v>
          </cell>
          <cell r="S329">
            <v>6.4669999999999996</v>
          </cell>
          <cell r="T329">
            <v>5.6020000000000003</v>
          </cell>
          <cell r="U329">
            <v>5.8120000000000003</v>
          </cell>
          <cell r="V329">
            <v>6.7336919999999996</v>
          </cell>
        </row>
        <row r="330">
          <cell r="Q330" t="str">
            <v xml:space="preserve">   Infrastructure renewals expenditure  (£m)</v>
          </cell>
          <cell r="R330">
            <v>-13.487374000000001</v>
          </cell>
          <cell r="S330">
            <v>-13.465</v>
          </cell>
          <cell r="T330">
            <v>-14.278779999999999</v>
          </cell>
          <cell r="U330">
            <v>-11.137658999999999</v>
          </cell>
          <cell r="V330">
            <v>-14.747498</v>
          </cell>
        </row>
        <row r="331">
          <cell r="Q331" t="str">
            <v xml:space="preserve">   Disposal of fixed assets  (£m)</v>
          </cell>
          <cell r="R331">
            <v>1.3129999999999999</v>
          </cell>
          <cell r="S331">
            <v>0.371</v>
          </cell>
          <cell r="T331">
            <v>0.37</v>
          </cell>
          <cell r="U331">
            <v>1.0489999999999999</v>
          </cell>
          <cell r="V331">
            <v>1.0838810000000001</v>
          </cell>
        </row>
        <row r="332">
          <cell r="Q332" t="str">
            <v xml:space="preserve">   Net cashflow from investing activities  (£m)</v>
          </cell>
          <cell r="R332">
            <v>-58.538373999999997</v>
          </cell>
          <cell r="S332">
            <v>-51.317</v>
          </cell>
          <cell r="T332">
            <v>-45.073779999999999</v>
          </cell>
          <cell r="U332">
            <v>-33.687658999999996</v>
          </cell>
          <cell r="V332">
            <v>-45.950459000000002</v>
          </cell>
        </row>
        <row r="333">
          <cell r="Q333" t="str">
            <v xml:space="preserve">   Acquisitions and disposals  (£m)</v>
          </cell>
          <cell r="R333">
            <v>5.2939999999999996</v>
          </cell>
          <cell r="S333">
            <v>0</v>
          </cell>
          <cell r="T333">
            <v>0</v>
          </cell>
          <cell r="U333">
            <v>-43.35</v>
          </cell>
          <cell r="V333">
            <v>0</v>
          </cell>
        </row>
        <row r="334">
          <cell r="Q334" t="str">
            <v xml:space="preserve">   Equity dividends paid  (£m)</v>
          </cell>
          <cell r="R334">
            <v>-22.152000000000001</v>
          </cell>
          <cell r="S334">
            <v>-25.783000000000001</v>
          </cell>
          <cell r="T334">
            <v>-33.213999999999999</v>
          </cell>
          <cell r="U334">
            <v>-25.760999999999999</v>
          </cell>
          <cell r="V334">
            <v>-25.223065999999999</v>
          </cell>
        </row>
        <row r="335">
          <cell r="Q335" t="str">
            <v xml:space="preserve">   MANAGEMENT OF LIQUID RESOURCES</v>
          </cell>
        </row>
        <row r="336">
          <cell r="Q336" t="str">
            <v xml:space="preserve">   Net cashflow from management of liquid resources  (£m)</v>
          </cell>
          <cell r="R336">
            <v>0</v>
          </cell>
          <cell r="S336">
            <v>0</v>
          </cell>
          <cell r="T336">
            <v>0</v>
          </cell>
          <cell r="U336">
            <v>0</v>
          </cell>
          <cell r="V336">
            <v>0</v>
          </cell>
        </row>
        <row r="337">
          <cell r="Q337" t="str">
            <v xml:space="preserve">   Net cashflow before financing  (£m)</v>
          </cell>
          <cell r="R337">
            <v>-16.783373999999998</v>
          </cell>
          <cell r="S337">
            <v>0.374</v>
          </cell>
          <cell r="T337">
            <v>-0.413601</v>
          </cell>
          <cell r="U337">
            <v>-42.518659</v>
          </cell>
          <cell r="V337">
            <v>-12.188948</v>
          </cell>
        </row>
        <row r="338">
          <cell r="Q338" t="str">
            <v xml:space="preserve">   FINANCING</v>
          </cell>
        </row>
        <row r="339">
          <cell r="Q339" t="str">
            <v xml:space="preserve">   Capital in finance lease rentals  (£m)</v>
          </cell>
          <cell r="R339">
            <v>-2.488</v>
          </cell>
          <cell r="S339">
            <v>-2.3639999999999999</v>
          </cell>
          <cell r="T339">
            <v>13.776999999999999</v>
          </cell>
          <cell r="U339">
            <v>-4.6870000000000003</v>
          </cell>
          <cell r="V339">
            <v>-4.5960299999999998</v>
          </cell>
        </row>
        <row r="340">
          <cell r="Q340" t="str">
            <v xml:space="preserve">   New bank loans taken out  (£m)</v>
          </cell>
          <cell r="R340">
            <v>23</v>
          </cell>
          <cell r="S340">
            <v>16.103000000000002</v>
          </cell>
          <cell r="T340">
            <v>4.4569999999999999</v>
          </cell>
          <cell r="U340">
            <v>25.632000000000001</v>
          </cell>
          <cell r="V340">
            <v>16.650749999999999</v>
          </cell>
        </row>
        <row r="341">
          <cell r="Q341" t="str">
            <v xml:space="preserve">   Repayment of Bank Loans  (£m)</v>
          </cell>
          <cell r="R341">
            <v>-5.2939999999999996</v>
          </cell>
          <cell r="S341">
            <v>0</v>
          </cell>
          <cell r="T341">
            <v>-21.259</v>
          </cell>
          <cell r="U341">
            <v>0</v>
          </cell>
          <cell r="V341">
            <v>0</v>
          </cell>
        </row>
        <row r="342">
          <cell r="Q342" t="str">
            <v xml:space="preserve">   Proceeds from share issues  (£m)</v>
          </cell>
          <cell r="R342">
            <v>0</v>
          </cell>
          <cell r="S342">
            <v>-4</v>
          </cell>
          <cell r="T342">
            <v>0</v>
          </cell>
          <cell r="U342">
            <v>23.34</v>
          </cell>
          <cell r="V342">
            <v>0</v>
          </cell>
        </row>
        <row r="343">
          <cell r="Q343" t="str">
            <v xml:space="preserve">   Net cash inflow from financing  (£m)</v>
          </cell>
          <cell r="R343">
            <v>15.218</v>
          </cell>
          <cell r="S343">
            <v>9.7390000000000008</v>
          </cell>
          <cell r="T343">
            <v>-3.0249999999999999</v>
          </cell>
          <cell r="U343">
            <v>44.284999999999997</v>
          </cell>
          <cell r="V343">
            <v>12.05472</v>
          </cell>
        </row>
        <row r="344">
          <cell r="Q344" t="str">
            <v xml:space="preserve">   Increase/(decrease) in cash in the year  (£m)</v>
          </cell>
          <cell r="R344">
            <v>-1.565374</v>
          </cell>
          <cell r="S344">
            <v>10.113</v>
          </cell>
          <cell r="T344">
            <v>-3.4386009999999998</v>
          </cell>
          <cell r="U344">
            <v>1.7663409999999999</v>
          </cell>
          <cell r="V344">
            <v>-0.13422799999999999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RES"/>
      <sheetName val="D&amp;M"/>
      <sheetName val="FUEL"/>
      <sheetName val="INV"/>
      <sheetName val="PROPERTY"/>
      <sheetName val="VODAFONE"/>
      <sheetName val="ORANGE"/>
      <sheetName va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ummary"/>
      <sheetName val="Receipt"/>
      <sheetName val="Jrnl"/>
      <sheetName val="Pivot"/>
      <sheetName val="CaL Master Timesheet"/>
      <sheetName val="data"/>
    </sheetNames>
    <sheetDataSet>
      <sheetData sheetId="0"/>
      <sheetData sheetId="1"/>
      <sheetData sheetId="2"/>
      <sheetData sheetId="3"/>
      <sheetData sheetId="4"/>
      <sheetData sheetId="5">
        <row r="3">
          <cell r="H3">
            <v>40111</v>
          </cell>
        </row>
        <row r="4">
          <cell r="H4">
            <v>40118</v>
          </cell>
        </row>
        <row r="5">
          <cell r="H5">
            <v>40125</v>
          </cell>
        </row>
        <row r="6">
          <cell r="H6">
            <v>40132</v>
          </cell>
        </row>
        <row r="7">
          <cell r="H7">
            <v>40139</v>
          </cell>
        </row>
        <row r="8">
          <cell r="H8">
            <v>40146</v>
          </cell>
        </row>
        <row r="9">
          <cell r="H9">
            <v>40153</v>
          </cell>
        </row>
        <row r="10">
          <cell r="H10">
            <v>40160</v>
          </cell>
        </row>
        <row r="11">
          <cell r="H11">
            <v>40167</v>
          </cell>
        </row>
        <row r="12">
          <cell r="H12">
            <v>40174</v>
          </cell>
        </row>
        <row r="13">
          <cell r="H13">
            <v>40181</v>
          </cell>
        </row>
        <row r="14">
          <cell r="H14">
            <v>40188</v>
          </cell>
        </row>
        <row r="15">
          <cell r="H15">
            <v>40195</v>
          </cell>
        </row>
        <row r="16">
          <cell r="H16">
            <v>40202</v>
          </cell>
        </row>
        <row r="17">
          <cell r="H17">
            <v>40209</v>
          </cell>
        </row>
        <row r="18">
          <cell r="H18">
            <v>40216</v>
          </cell>
        </row>
        <row r="19">
          <cell r="H19">
            <v>40223</v>
          </cell>
        </row>
        <row r="20">
          <cell r="H20">
            <v>40230</v>
          </cell>
        </row>
        <row r="21">
          <cell r="H21">
            <v>40237</v>
          </cell>
        </row>
        <row r="22">
          <cell r="H22">
            <v>40244</v>
          </cell>
        </row>
        <row r="23">
          <cell r="H23">
            <v>40251</v>
          </cell>
        </row>
        <row r="24">
          <cell r="H24">
            <v>40258</v>
          </cell>
        </row>
        <row r="25">
          <cell r="H25">
            <v>40265</v>
          </cell>
        </row>
        <row r="26">
          <cell r="H26">
            <v>40272</v>
          </cell>
        </row>
        <row r="27">
          <cell r="H27">
            <v>40279</v>
          </cell>
        </row>
        <row r="28">
          <cell r="H28">
            <v>40286</v>
          </cell>
        </row>
        <row r="29">
          <cell r="H29">
            <v>40293</v>
          </cell>
        </row>
        <row r="30">
          <cell r="H30">
            <v>40300</v>
          </cell>
        </row>
        <row r="31">
          <cell r="H31">
            <v>40307</v>
          </cell>
        </row>
        <row r="32">
          <cell r="H32">
            <v>40314</v>
          </cell>
        </row>
        <row r="33">
          <cell r="H33">
            <v>40321</v>
          </cell>
        </row>
        <row r="34">
          <cell r="H34">
            <v>40328</v>
          </cell>
        </row>
        <row r="35">
          <cell r="H35">
            <v>40335</v>
          </cell>
        </row>
        <row r="36">
          <cell r="H36">
            <v>40342</v>
          </cell>
        </row>
        <row r="37">
          <cell r="H37">
            <v>40349</v>
          </cell>
        </row>
        <row r="38">
          <cell r="H38">
            <v>40356</v>
          </cell>
        </row>
        <row r="39">
          <cell r="H39">
            <v>40363</v>
          </cell>
        </row>
        <row r="40">
          <cell r="H40">
            <v>40370</v>
          </cell>
        </row>
        <row r="41">
          <cell r="H41">
            <v>40377</v>
          </cell>
        </row>
        <row r="42">
          <cell r="H42">
            <v>40384</v>
          </cell>
        </row>
        <row r="43">
          <cell r="H43">
            <v>40391</v>
          </cell>
        </row>
        <row r="44">
          <cell r="H44">
            <v>40398</v>
          </cell>
        </row>
        <row r="45">
          <cell r="H45">
            <v>40405</v>
          </cell>
        </row>
        <row r="46">
          <cell r="H46">
            <v>40412</v>
          </cell>
        </row>
        <row r="47">
          <cell r="H47">
            <v>40419</v>
          </cell>
        </row>
        <row r="48">
          <cell r="H48">
            <v>40426</v>
          </cell>
        </row>
        <row r="49">
          <cell r="H49">
            <v>40433</v>
          </cell>
        </row>
        <row r="50">
          <cell r="H50">
            <v>40440</v>
          </cell>
        </row>
        <row r="51">
          <cell r="H51">
            <v>40447</v>
          </cell>
        </row>
        <row r="52">
          <cell r="H52">
            <v>40454</v>
          </cell>
        </row>
        <row r="53">
          <cell r="H53">
            <v>40461</v>
          </cell>
        </row>
        <row r="54">
          <cell r="H54">
            <v>40468</v>
          </cell>
        </row>
        <row r="55">
          <cell r="H55">
            <v>40475</v>
          </cell>
        </row>
        <row r="56">
          <cell r="H56">
            <v>40482</v>
          </cell>
        </row>
        <row r="57">
          <cell r="H57">
            <v>40489</v>
          </cell>
        </row>
        <row r="58">
          <cell r="H58">
            <v>40496</v>
          </cell>
        </row>
        <row r="59">
          <cell r="H59">
            <v>40503</v>
          </cell>
        </row>
        <row r="60">
          <cell r="H60">
            <v>40510</v>
          </cell>
        </row>
        <row r="61">
          <cell r="H61">
            <v>40517</v>
          </cell>
        </row>
        <row r="62">
          <cell r="H62">
            <v>40524</v>
          </cell>
        </row>
        <row r="63">
          <cell r="H63">
            <v>40531</v>
          </cell>
        </row>
        <row r="64">
          <cell r="H64">
            <v>40538</v>
          </cell>
        </row>
        <row r="65">
          <cell r="H65">
            <v>40545</v>
          </cell>
        </row>
        <row r="66">
          <cell r="H66">
            <v>40552</v>
          </cell>
        </row>
        <row r="67">
          <cell r="H67">
            <v>40559</v>
          </cell>
        </row>
        <row r="68">
          <cell r="H68">
            <v>40566</v>
          </cell>
        </row>
        <row r="69">
          <cell r="H69">
            <v>40573</v>
          </cell>
        </row>
        <row r="70">
          <cell r="H70">
            <v>40580</v>
          </cell>
        </row>
        <row r="71">
          <cell r="H71">
            <v>40587</v>
          </cell>
        </row>
        <row r="72">
          <cell r="H72">
            <v>40594</v>
          </cell>
        </row>
        <row r="73">
          <cell r="H73">
            <v>40601</v>
          </cell>
        </row>
        <row r="74">
          <cell r="H74">
            <v>40608</v>
          </cell>
        </row>
        <row r="75">
          <cell r="H75">
            <v>40615</v>
          </cell>
        </row>
        <row r="76">
          <cell r="H76">
            <v>40622</v>
          </cell>
        </row>
        <row r="77">
          <cell r="H77">
            <v>40629</v>
          </cell>
        </row>
        <row r="78">
          <cell r="H78">
            <v>40636</v>
          </cell>
        </row>
        <row r="79">
          <cell r="H79">
            <v>40643</v>
          </cell>
        </row>
        <row r="80">
          <cell r="H80">
            <v>40650</v>
          </cell>
        </row>
        <row r="81">
          <cell r="H81">
            <v>40657</v>
          </cell>
        </row>
        <row r="82">
          <cell r="H82">
            <v>40664</v>
          </cell>
        </row>
        <row r="83">
          <cell r="H83">
            <v>40671</v>
          </cell>
        </row>
        <row r="84">
          <cell r="H84">
            <v>40678</v>
          </cell>
        </row>
        <row r="85">
          <cell r="H85">
            <v>40685</v>
          </cell>
        </row>
        <row r="86">
          <cell r="H86">
            <v>40692</v>
          </cell>
        </row>
        <row r="87">
          <cell r="H87">
            <v>40699</v>
          </cell>
        </row>
        <row r="88">
          <cell r="H88">
            <v>40706</v>
          </cell>
        </row>
        <row r="89">
          <cell r="H89">
            <v>40713</v>
          </cell>
        </row>
        <row r="90">
          <cell r="H90">
            <v>40720</v>
          </cell>
        </row>
        <row r="91">
          <cell r="H91">
            <v>40727</v>
          </cell>
        </row>
        <row r="92">
          <cell r="H92">
            <v>40734</v>
          </cell>
        </row>
        <row r="93">
          <cell r="H93">
            <v>40741</v>
          </cell>
        </row>
        <row r="94">
          <cell r="H94">
            <v>40748</v>
          </cell>
        </row>
        <row r="95">
          <cell r="H95">
            <v>40755</v>
          </cell>
        </row>
        <row r="96">
          <cell r="H96">
            <v>40762</v>
          </cell>
        </row>
        <row r="97">
          <cell r="H97">
            <v>40769</v>
          </cell>
        </row>
        <row r="98">
          <cell r="H98">
            <v>40776</v>
          </cell>
        </row>
        <row r="99">
          <cell r="H99">
            <v>40783</v>
          </cell>
        </row>
        <row r="100">
          <cell r="H100">
            <v>40790</v>
          </cell>
        </row>
        <row r="101">
          <cell r="H101">
            <v>40797</v>
          </cell>
        </row>
        <row r="102">
          <cell r="H102">
            <v>40804</v>
          </cell>
        </row>
        <row r="103">
          <cell r="H103">
            <v>40811</v>
          </cell>
        </row>
        <row r="104">
          <cell r="H104">
            <v>40818</v>
          </cell>
        </row>
        <row r="105">
          <cell r="H105">
            <v>40825</v>
          </cell>
        </row>
        <row r="106">
          <cell r="H106">
            <v>40832</v>
          </cell>
        </row>
        <row r="107">
          <cell r="H107">
            <v>40839</v>
          </cell>
        </row>
        <row r="108">
          <cell r="H108">
            <v>40846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331"/>
      <sheetName val="93332"/>
      <sheetName val="93343"/>
      <sheetName val="93441"/>
      <sheetName val="93442"/>
      <sheetName val="93443"/>
      <sheetName val="93505"/>
      <sheetName val="93508"/>
      <sheetName val="93519"/>
      <sheetName val="93713"/>
      <sheetName val="93801"/>
      <sheetName val="95001 "/>
      <sheetName val="95041"/>
      <sheetName val="95208"/>
      <sheetName val="95214"/>
      <sheetName val="95301"/>
      <sheetName val="95302"/>
      <sheetName val="95309"/>
      <sheetName val="95310"/>
      <sheetName val="95313"/>
      <sheetName val="95832"/>
      <sheetName val="96004"/>
      <sheetName val="96070"/>
      <sheetName val="96099 "/>
      <sheetName val="Product Code"/>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P6"/>
      <sheetName val="Deductions"/>
      <sheetName val="Budget P2"/>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sheetName val="Chem"/>
      <sheetName val="Cont"/>
      <sheetName val="Facilities"/>
      <sheetName val="Hydro"/>
      <sheetName val="Contract"/>
      <sheetName val="Insurance"/>
      <sheetName val="Mobile"/>
      <sheetName val="PreAccr"/>
      <sheetName val="Reinstate"/>
      <sheetName val="SEPA"/>
      <sheetName val="Stocks"/>
      <sheetName val="Adhoc"/>
    </sheetNames>
    <sheetDataSet>
      <sheetData sheetId="0" refreshError="1">
        <row r="1">
          <cell r="G1" t="str">
            <v>Period</v>
          </cell>
          <cell r="H1" t="str">
            <v>M/E Date</v>
          </cell>
          <cell r="I1" t="str">
            <v>Weeks</v>
          </cell>
          <cell r="J1" t="str">
            <v>C Weeks</v>
          </cell>
          <cell r="K1" t="str">
            <v>PrePaid</v>
          </cell>
        </row>
        <row r="2">
          <cell r="G2">
            <v>0</v>
          </cell>
          <cell r="H2">
            <v>37711</v>
          </cell>
        </row>
        <row r="3">
          <cell r="G3">
            <v>1</v>
          </cell>
          <cell r="H3">
            <v>37738</v>
          </cell>
          <cell r="I3">
            <v>4</v>
          </cell>
          <cell r="J3">
            <v>4</v>
          </cell>
          <cell r="K3">
            <v>2.4159999999999999</v>
          </cell>
        </row>
        <row r="4">
          <cell r="G4">
            <v>2</v>
          </cell>
          <cell r="H4">
            <v>37766</v>
          </cell>
          <cell r="I4">
            <v>4</v>
          </cell>
          <cell r="J4">
            <v>8</v>
          </cell>
          <cell r="K4">
            <v>4.8319999999999999</v>
          </cell>
        </row>
        <row r="5">
          <cell r="G5">
            <v>3</v>
          </cell>
          <cell r="H5">
            <v>37801</v>
          </cell>
          <cell r="I5">
            <v>5</v>
          </cell>
          <cell r="J5">
            <v>13</v>
          </cell>
          <cell r="K5">
            <v>0</v>
          </cell>
        </row>
        <row r="6">
          <cell r="G6">
            <v>4</v>
          </cell>
          <cell r="H6">
            <v>37829</v>
          </cell>
          <cell r="I6">
            <v>4</v>
          </cell>
          <cell r="J6">
            <v>17</v>
          </cell>
          <cell r="K6">
            <v>2.4159999999999999</v>
          </cell>
        </row>
        <row r="7">
          <cell r="G7">
            <v>5</v>
          </cell>
          <cell r="H7">
            <v>37857</v>
          </cell>
          <cell r="I7">
            <v>4</v>
          </cell>
          <cell r="J7">
            <v>21</v>
          </cell>
          <cell r="K7">
            <v>4.8319999999999999</v>
          </cell>
        </row>
        <row r="8">
          <cell r="G8">
            <v>6</v>
          </cell>
          <cell r="H8">
            <v>37892</v>
          </cell>
          <cell r="I8">
            <v>5</v>
          </cell>
          <cell r="J8">
            <v>26</v>
          </cell>
          <cell r="K8">
            <v>0</v>
          </cell>
        </row>
        <row r="9">
          <cell r="G9">
            <v>7</v>
          </cell>
          <cell r="H9">
            <v>37920</v>
          </cell>
          <cell r="I9">
            <v>4</v>
          </cell>
          <cell r="J9">
            <v>30</v>
          </cell>
          <cell r="K9">
            <v>2.4159999999999999</v>
          </cell>
        </row>
        <row r="10">
          <cell r="G10">
            <v>8</v>
          </cell>
          <cell r="H10">
            <v>37948</v>
          </cell>
          <cell r="I10">
            <v>4</v>
          </cell>
          <cell r="J10">
            <v>34</v>
          </cell>
          <cell r="K10">
            <v>4.8319999999999999</v>
          </cell>
        </row>
        <row r="11">
          <cell r="G11">
            <v>9</v>
          </cell>
          <cell r="H11">
            <v>37983</v>
          </cell>
          <cell r="I11">
            <v>5</v>
          </cell>
          <cell r="J11">
            <v>39</v>
          </cell>
          <cell r="K11">
            <v>0</v>
          </cell>
        </row>
        <row r="12">
          <cell r="G12">
            <v>10</v>
          </cell>
          <cell r="H12">
            <v>38011</v>
          </cell>
          <cell r="I12">
            <v>4</v>
          </cell>
          <cell r="J12">
            <v>43</v>
          </cell>
          <cell r="K12">
            <v>2.4159999999999999</v>
          </cell>
        </row>
        <row r="13">
          <cell r="G13">
            <v>11</v>
          </cell>
          <cell r="H13">
            <v>38039</v>
          </cell>
          <cell r="I13">
            <v>4</v>
          </cell>
          <cell r="J13">
            <v>47</v>
          </cell>
          <cell r="K13">
            <v>4.8319999999999999</v>
          </cell>
        </row>
        <row r="14">
          <cell r="G14">
            <v>12</v>
          </cell>
          <cell r="H14">
            <v>38077</v>
          </cell>
          <cell r="I14">
            <v>5</v>
          </cell>
          <cell r="J14">
            <v>52</v>
          </cell>
          <cell r="K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Refunds 01.12.2007 - present"/>
      <sheetName val="SW_Refunds_01_12_2007_-_present"/>
      <sheetName val="SW_Refunds_01_12_2007_-_presen1"/>
      <sheetName val="Water Connections Data"/>
    </sheetNames>
    <sheetDataSet>
      <sheetData sheetId="0" refreshError="1">
        <row r="65420">
          <cell r="IP65420">
            <v>8331</v>
          </cell>
        </row>
        <row r="65421">
          <cell r="IP65421">
            <v>8332</v>
          </cell>
        </row>
        <row r="65422">
          <cell r="IP65422">
            <v>1305</v>
          </cell>
        </row>
        <row r="65423">
          <cell r="IP65423">
            <v>7511</v>
          </cell>
        </row>
        <row r="65424">
          <cell r="IP65424">
            <v>6011</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42E7-59F5-4350-BBA6-5FE72F9BFCAA}">
  <sheetPr codeName="Sheet2"/>
  <dimension ref="A1:F11"/>
  <sheetViews>
    <sheetView tabSelected="1" zoomScaleNormal="100" workbookViewId="0">
      <selection sqref="A1:XFD1048576"/>
    </sheetView>
  </sheetViews>
  <sheetFormatPr defaultColWidth="23.25" defaultRowHeight="15.5" x14ac:dyDescent="0.35"/>
  <cols>
    <col min="1" max="1" width="23.25" style="63"/>
    <col min="2" max="2" width="141.83203125" style="63" customWidth="1"/>
    <col min="3" max="3" width="95.33203125" style="63" bestFit="1" customWidth="1"/>
    <col min="4" max="4" width="8.75" style="63" customWidth="1"/>
    <col min="5" max="5" width="18.25" style="63" customWidth="1"/>
    <col min="6" max="6" width="17.25" style="63" customWidth="1"/>
    <col min="7" max="16384" width="23.25" style="63"/>
  </cols>
  <sheetData>
    <row r="1" spans="1:6" x14ac:dyDescent="0.35">
      <c r="B1" s="61" t="s">
        <v>94</v>
      </c>
      <c r="D1" s="61"/>
      <c r="E1" s="61"/>
      <c r="F1" s="61"/>
    </row>
    <row r="2" spans="1:6" x14ac:dyDescent="0.35">
      <c r="A2" s="63" t="s">
        <v>95</v>
      </c>
      <c r="B2" s="60" t="s">
        <v>198</v>
      </c>
      <c r="C2" s="171"/>
      <c r="D2" s="60"/>
      <c r="E2" s="14"/>
      <c r="F2" s="60"/>
    </row>
    <row r="3" spans="1:6" x14ac:dyDescent="0.35">
      <c r="C3" s="14"/>
      <c r="D3" s="14"/>
    </row>
    <row r="4" spans="1:6" x14ac:dyDescent="0.35">
      <c r="A4" s="14" t="s">
        <v>159</v>
      </c>
      <c r="B4" s="14"/>
      <c r="D4" s="14"/>
    </row>
    <row r="6" spans="1:6" ht="21" x14ac:dyDescent="0.5">
      <c r="A6" s="15" t="s">
        <v>168</v>
      </c>
    </row>
    <row r="7" spans="1:6" ht="241" customHeight="1" x14ac:dyDescent="0.35">
      <c r="A7" s="107">
        <v>1</v>
      </c>
      <c r="B7" s="104" t="s">
        <v>169</v>
      </c>
    </row>
    <row r="8" spans="1:6" ht="408" customHeight="1" x14ac:dyDescent="0.35">
      <c r="A8" s="107">
        <v>2</v>
      </c>
      <c r="B8" s="104" t="s">
        <v>190</v>
      </c>
    </row>
    <row r="9" spans="1:6" ht="195.5" customHeight="1" x14ac:dyDescent="0.35">
      <c r="A9" s="107">
        <f>A8+1</f>
        <v>3</v>
      </c>
      <c r="B9" s="105" t="s">
        <v>173</v>
      </c>
    </row>
    <row r="10" spans="1:6" ht="236" customHeight="1" x14ac:dyDescent="0.35">
      <c r="A10" s="107">
        <v>4</v>
      </c>
      <c r="B10" s="105" t="s">
        <v>174</v>
      </c>
    </row>
    <row r="11" spans="1:6" ht="21" x14ac:dyDescent="0.35">
      <c r="A11" s="107">
        <f>A10+1</f>
        <v>5</v>
      </c>
      <c r="B11" s="63" t="s">
        <v>188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0ECF-4F5E-4059-A487-594A3E6EDA24}">
  <sheetPr codeName="Sheet9"/>
  <dimension ref="A1:AP15"/>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7.33203125" bestFit="1" customWidth="1"/>
    <col min="2" max="4" width="15.5" bestFit="1" customWidth="1"/>
    <col min="5" max="26" width="16.5" bestFit="1" customWidth="1"/>
    <col min="27" max="30" width="17.1640625" customWidth="1"/>
    <col min="31" max="31" width="18.08203125" bestFit="1" customWidth="1"/>
    <col min="32" max="41" width="16.5" bestFit="1" customWidth="1"/>
    <col min="42" max="42" width="14.6640625" bestFit="1" customWidth="1"/>
  </cols>
  <sheetData>
    <row r="1" spans="1:42" s="63" customFormat="1" ht="21" x14ac:dyDescent="0.5">
      <c r="A1" s="15" t="s">
        <v>165</v>
      </c>
    </row>
    <row r="2" spans="1:42" s="63" customFormat="1" x14ac:dyDescent="0.35"/>
    <row r="3" spans="1:42" x14ac:dyDescent="0.35">
      <c r="B3">
        <v>2022</v>
      </c>
      <c r="C3">
        <f t="shared" ref="C3:AE3" si="0">B3+1</f>
        <v>2023</v>
      </c>
      <c r="D3">
        <f t="shared" si="0"/>
        <v>2024</v>
      </c>
      <c r="E3">
        <f t="shared" si="0"/>
        <v>2025</v>
      </c>
      <c r="F3">
        <f t="shared" si="0"/>
        <v>2026</v>
      </c>
      <c r="G3">
        <f t="shared" si="0"/>
        <v>2027</v>
      </c>
      <c r="H3">
        <f t="shared" si="0"/>
        <v>2028</v>
      </c>
      <c r="I3">
        <f t="shared" si="0"/>
        <v>2029</v>
      </c>
      <c r="J3">
        <f t="shared" si="0"/>
        <v>2030</v>
      </c>
      <c r="K3">
        <f t="shared" si="0"/>
        <v>2031</v>
      </c>
      <c r="L3">
        <f t="shared" si="0"/>
        <v>2032</v>
      </c>
      <c r="M3">
        <f t="shared" si="0"/>
        <v>2033</v>
      </c>
      <c r="N3">
        <f t="shared" si="0"/>
        <v>2034</v>
      </c>
      <c r="O3">
        <f t="shared" si="0"/>
        <v>2035</v>
      </c>
      <c r="P3">
        <f t="shared" si="0"/>
        <v>2036</v>
      </c>
      <c r="Q3">
        <f t="shared" si="0"/>
        <v>2037</v>
      </c>
      <c r="R3">
        <f t="shared" si="0"/>
        <v>2038</v>
      </c>
      <c r="S3">
        <f t="shared" si="0"/>
        <v>2039</v>
      </c>
      <c r="T3">
        <f t="shared" si="0"/>
        <v>2040</v>
      </c>
      <c r="U3">
        <f t="shared" si="0"/>
        <v>2041</v>
      </c>
      <c r="V3">
        <f t="shared" si="0"/>
        <v>2042</v>
      </c>
      <c r="W3">
        <f t="shared" si="0"/>
        <v>2043</v>
      </c>
      <c r="X3">
        <f t="shared" si="0"/>
        <v>2044</v>
      </c>
      <c r="Y3">
        <f t="shared" si="0"/>
        <v>2045</v>
      </c>
      <c r="Z3">
        <f t="shared" si="0"/>
        <v>2046</v>
      </c>
      <c r="AA3">
        <f t="shared" si="0"/>
        <v>2047</v>
      </c>
      <c r="AB3">
        <f t="shared" si="0"/>
        <v>2048</v>
      </c>
      <c r="AC3">
        <f t="shared" si="0"/>
        <v>2049</v>
      </c>
      <c r="AD3">
        <f t="shared" si="0"/>
        <v>2050</v>
      </c>
      <c r="AE3">
        <f t="shared" si="0"/>
        <v>2051</v>
      </c>
    </row>
    <row r="6" spans="1:42" x14ac:dyDescent="0.35">
      <c r="A6" t="s">
        <v>191</v>
      </c>
      <c r="B6" s="1">
        <f>Assumptions!C17</f>
        <v>171144459.75</v>
      </c>
      <c r="C6" s="12">
        <f ca="1">B6+Depreciation!C18+'Cash Flow'!C13</f>
        <v>174284102.00400871</v>
      </c>
      <c r="D6" s="1">
        <f ca="1">C6+Depreciation!D18</f>
        <v>194809360.66440621</v>
      </c>
      <c r="E6" s="1">
        <f ca="1">D6+Depreciation!E18</f>
        <v>216408120.20158061</v>
      </c>
      <c r="F6" s="1">
        <f ca="1">E6+Depreciation!F18</f>
        <v>239128066.80677736</v>
      </c>
      <c r="G6" s="1">
        <f ca="1">F6+Depreciation!G18</f>
        <v>263018839.32258382</v>
      </c>
      <c r="H6" s="1">
        <f ca="1">G6+Depreciation!H18</f>
        <v>288132105.38195533</v>
      </c>
      <c r="I6" s="1">
        <f ca="1">H6+Depreciation!I18</f>
        <v>314521640.42062378</v>
      </c>
      <c r="J6" s="1">
        <f ca="1">I6+Depreciation!J18</f>
        <v>342243409.66881943</v>
      </c>
      <c r="K6" s="1">
        <f ca="1">J6+Depreciation!K18</f>
        <v>371355653.23207247</v>
      </c>
      <c r="L6" s="1">
        <f ca="1">K6+Depreciation!L18</f>
        <v>401918974.37483639</v>
      </c>
      <c r="M6" s="1">
        <f ca="1">L6+Depreciation!M18</f>
        <v>433996431.12479109</v>
      </c>
      <c r="N6" s="1">
        <f ca="1">M6+Depreciation!N18</f>
        <v>467653631.31994659</v>
      </c>
      <c r="O6" s="1">
        <f ca="1">N6+Depreciation!O18</f>
        <v>502958831.22508377</v>
      </c>
      <c r="P6" s="1">
        <f ca="1">O6+Depreciation!P18</f>
        <v>539983037.84864163</v>
      </c>
      <c r="Q6" s="1">
        <f ca="1">P6+Depreciation!Q18</f>
        <v>578800115.09589624</v>
      </c>
      <c r="R6" s="1">
        <f ca="1">Q6+Depreciation!R18</f>
        <v>619486893.89918172</v>
      </c>
      <c r="S6" s="1">
        <f ca="1">R6+Depreciation!S18</f>
        <v>662123286.47098279</v>
      </c>
      <c r="T6" s="1">
        <f ca="1">S6+Depreciation!T18</f>
        <v>706792404.83098996</v>
      </c>
      <c r="U6" s="1">
        <f ca="1">T6+Depreciation!U18</f>
        <v>753580683.76365483</v>
      </c>
      <c r="V6" s="1">
        <f ca="1">U6+Depreciation!V18</f>
        <v>802578008.36842692</v>
      </c>
      <c r="W6" s="1">
        <f ca="1">V6+Depreciation!W18</f>
        <v>853877846.37069392</v>
      </c>
      <c r="X6" s="1">
        <f ca="1">W6+Depreciation!X18</f>
        <v>907577385.36750031</v>
      </c>
      <c r="Y6" s="1">
        <f ca="1">X6+Depreciation!Y18</f>
        <v>963777675.18838227</v>
      </c>
      <c r="Z6" s="1">
        <f ca="1">Y6+Depreciation!Z18</f>
        <v>1022583775.5581479</v>
      </c>
      <c r="AA6" s="1">
        <f ca="1">Z6+Depreciation!AA18</f>
        <v>1084104909.2551491</v>
      </c>
      <c r="AB6" s="1">
        <f ca="1">AA6+Depreciation!AB18</f>
        <v>1148454620.9655504</v>
      </c>
      <c r="AC6" s="1">
        <f ca="1">AB6+Depreciation!AC18</f>
        <v>1215750942.0413036</v>
      </c>
      <c r="AD6" s="1">
        <f ca="1">AC6+Depreciation!AD18</f>
        <v>1286116561.3770001</v>
      </c>
      <c r="AE6" s="1">
        <f ca="1">AD6+Depreciation!AE18</f>
        <v>1359679002.6284943</v>
      </c>
      <c r="AF6" s="1"/>
      <c r="AG6" s="1"/>
      <c r="AH6" s="1"/>
      <c r="AI6" s="1"/>
      <c r="AJ6" s="1"/>
      <c r="AK6" s="1"/>
      <c r="AL6" s="1"/>
      <c r="AM6" s="1"/>
      <c r="AN6" s="1"/>
      <c r="AO6" s="1"/>
      <c r="AP6" s="1"/>
    </row>
    <row r="7" spans="1:42" x14ac:dyDescent="0.35">
      <c r="A7" t="s">
        <v>12</v>
      </c>
      <c r="B7" s="1">
        <f>Depreciation!C12</f>
        <v>88767634.566392943</v>
      </c>
      <c r="C7" s="1">
        <f>Depreciation!D12</f>
        <v>92469064.106790453</v>
      </c>
      <c r="D7" s="1">
        <f>Depreciation!E12</f>
        <v>96705631.992124841</v>
      </c>
      <c r="E7" s="1">
        <f>Depreciation!F12</f>
        <v>101507796.8126227</v>
      </c>
      <c r="F7" s="1">
        <f>Depreciation!G12</f>
        <v>106907418.52661991</v>
      </c>
      <c r="G7" s="1">
        <f>Depreciation!H12</f>
        <v>112937816.95852426</v>
      </c>
      <c r="H7" s="1">
        <f>Depreciation!I12</f>
        <v>119633832.60564664</v>
      </c>
      <c r="I7" s="1">
        <f>Depreciation!J12</f>
        <v>127031889.84176676</v>
      </c>
      <c r="J7" s="1">
        <f>Depreciation!K12</f>
        <v>135170062.60855782</v>
      </c>
      <c r="K7" s="1">
        <f>Depreciation!L12</f>
        <v>144088142.68937296</v>
      </c>
      <c r="L7" s="1">
        <f>Depreciation!M12</f>
        <v>153827710.66339654</v>
      </c>
      <c r="M7" s="1">
        <f>Depreciation!N12</f>
        <v>164432209.64179111</v>
      </c>
      <c r="N7" s="1">
        <f>Depreciation!O12</f>
        <v>175947021.89123106</v>
      </c>
      <c r="O7" s="1">
        <f>Depreciation!P12</f>
        <v>188419548.45410937</v>
      </c>
      <c r="P7" s="1">
        <f>Depreciation!Q12</f>
        <v>201899291.87874272</v>
      </c>
      <c r="Q7" s="1">
        <f>Depreciation!R12</f>
        <v>216437942.17708302</v>
      </c>
      <c r="R7" s="1">
        <f>Depreciation!S12</f>
        <v>232089466.13178068</v>
      </c>
      <c r="S7" s="1">
        <f>Depreciation!T12</f>
        <v>248910200.07893711</v>
      </c>
      <c r="T7" s="1">
        <f>Depreciation!U12</f>
        <v>266958946.29754001</v>
      </c>
      <c r="U7" s="1">
        <f>Depreciation!V12</f>
        <v>286297073.1414001</v>
      </c>
      <c r="V7" s="1">
        <f>Depreciation!W12</f>
        <v>306988619.05440593</v>
      </c>
      <c r="W7" s="1">
        <f>Depreciation!X12</f>
        <v>329100400.61509484</v>
      </c>
      <c r="X7" s="1">
        <f>Depreciation!Y12</f>
        <v>352702124.76190352</v>
      </c>
      <c r="Y7" s="1">
        <f>Depreciation!Z12</f>
        <v>377866505.35602552</v>
      </c>
      <c r="Z7" s="1">
        <f>Depreciation!AA12</f>
        <v>404669384.24456257</v>
      </c>
      <c r="AA7" s="1">
        <f>Depreciation!AB12</f>
        <v>433189856.99262887</v>
      </c>
      <c r="AB7" s="1">
        <f>Depreciation!AC12</f>
        <v>463510403.45925242</v>
      </c>
      <c r="AC7" s="1">
        <f>Depreciation!AD12</f>
        <v>495717023.39832687</v>
      </c>
      <c r="AD7" s="1">
        <f>Depreciation!AE12</f>
        <v>529899377.27250719</v>
      </c>
      <c r="AE7" s="1">
        <f>Depreciation!AF12</f>
        <v>566150932.47482264</v>
      </c>
      <c r="AF7" s="1"/>
      <c r="AG7" s="1"/>
      <c r="AH7" s="1"/>
      <c r="AI7" s="1"/>
      <c r="AJ7" s="1"/>
      <c r="AK7" s="1"/>
      <c r="AL7" s="1"/>
      <c r="AM7" s="1"/>
      <c r="AN7" s="1"/>
      <c r="AO7" s="1"/>
      <c r="AP7" s="1"/>
    </row>
    <row r="8" spans="1:42" x14ac:dyDescent="0.35">
      <c r="A8" t="s">
        <v>192</v>
      </c>
      <c r="B8" s="1">
        <f t="shared" ref="B8:AE8" si="1">B6-B7</f>
        <v>82376825.183607057</v>
      </c>
      <c r="C8" s="1">
        <f t="shared" ca="1" si="1"/>
        <v>81815037.897218257</v>
      </c>
      <c r="D8" s="1">
        <f ca="1">D6-D7</f>
        <v>98103728.67228137</v>
      </c>
      <c r="E8" s="1">
        <f t="shared" ca="1" si="1"/>
        <v>114900323.38895792</v>
      </c>
      <c r="F8" s="1">
        <f t="shared" ca="1" si="1"/>
        <v>132220648.28015745</v>
      </c>
      <c r="G8" s="1">
        <f t="shared" ca="1" si="1"/>
        <v>150081022.36405957</v>
      </c>
      <c r="H8" s="1">
        <f t="shared" ca="1" si="1"/>
        <v>168498272.77630869</v>
      </c>
      <c r="I8" s="1">
        <f t="shared" ca="1" si="1"/>
        <v>187489750.578857</v>
      </c>
      <c r="J8" s="1">
        <f t="shared" ca="1" si="1"/>
        <v>207073347.06026161</v>
      </c>
      <c r="K8" s="1">
        <f t="shared" ca="1" si="1"/>
        <v>227267510.54269952</v>
      </c>
      <c r="L8" s="1">
        <f t="shared" ca="1" si="1"/>
        <v>248091263.71143985</v>
      </c>
      <c r="M8" s="1">
        <f t="shared" ca="1" si="1"/>
        <v>269564221.48299998</v>
      </c>
      <c r="N8" s="1">
        <f t="shared" ca="1" si="1"/>
        <v>291706609.42871553</v>
      </c>
      <c r="O8" s="1">
        <f t="shared" ca="1" si="1"/>
        <v>314539282.7709744</v>
      </c>
      <c r="P8" s="1">
        <f t="shared" ca="1" si="1"/>
        <v>338083745.96989894</v>
      </c>
      <c r="Q8" s="1">
        <f t="shared" ca="1" si="1"/>
        <v>362362172.91881323</v>
      </c>
      <c r="R8" s="1">
        <f t="shared" ca="1" si="1"/>
        <v>387397427.76740104</v>
      </c>
      <c r="S8" s="1">
        <f t="shared" ca="1" si="1"/>
        <v>413213086.39204568</v>
      </c>
      <c r="T8" s="1">
        <f t="shared" ca="1" si="1"/>
        <v>439833458.53344995</v>
      </c>
      <c r="U8" s="1">
        <f t="shared" ca="1" si="1"/>
        <v>467283610.62225473</v>
      </c>
      <c r="V8" s="1">
        <f t="shared" ca="1" si="1"/>
        <v>495589389.31402099</v>
      </c>
      <c r="W8" s="1">
        <f t="shared" ca="1" si="1"/>
        <v>524777445.75559908</v>
      </c>
      <c r="X8" s="1">
        <f t="shared" ca="1" si="1"/>
        <v>554875260.60559678</v>
      </c>
      <c r="Y8" s="1">
        <f t="shared" ca="1" si="1"/>
        <v>585911169.83235669</v>
      </c>
      <c r="Z8" s="1">
        <f t="shared" ca="1" si="1"/>
        <v>617914391.31358528</v>
      </c>
      <c r="AA8" s="1">
        <f t="shared" ca="1" si="1"/>
        <v>650915052.26252031</v>
      </c>
      <c r="AB8" s="1">
        <f t="shared" ca="1" si="1"/>
        <v>684944217.50629807</v>
      </c>
      <c r="AC8" s="1">
        <f t="shared" ca="1" si="1"/>
        <v>720033918.64297676</v>
      </c>
      <c r="AD8" s="1">
        <f t="shared" ca="1" si="1"/>
        <v>756217184.1044929</v>
      </c>
      <c r="AE8" s="1">
        <f t="shared" ca="1" si="1"/>
        <v>793528070.15367162</v>
      </c>
      <c r="AF8" s="1"/>
      <c r="AG8" s="1"/>
      <c r="AH8" s="1"/>
      <c r="AI8" s="1"/>
      <c r="AJ8" s="1"/>
      <c r="AK8" s="1"/>
      <c r="AL8" s="1"/>
      <c r="AM8" s="1"/>
      <c r="AN8" s="1"/>
      <c r="AO8" s="1"/>
      <c r="AP8" s="1"/>
    </row>
    <row r="10" spans="1:42" x14ac:dyDescent="0.35">
      <c r="A10" t="s">
        <v>17</v>
      </c>
      <c r="B10" s="1">
        <f>B8-B11</f>
        <v>63359114.163607061</v>
      </c>
      <c r="C10" s="1">
        <f ca="1">C8-C11</f>
        <v>46439404.439834043</v>
      </c>
      <c r="D10" s="1">
        <f ca="1">D8-D11</f>
        <v>49809741.18235755</v>
      </c>
      <c r="E10" s="1">
        <f t="shared" ref="E10:AE10" ca="1" si="2">E8-E11</f>
        <v>56352025.744216822</v>
      </c>
      <c r="F10" s="1">
        <f t="shared" ca="1" si="2"/>
        <v>65498742.839529894</v>
      </c>
      <c r="G10" s="1">
        <f ca="1">G8-G11</f>
        <v>76230319.602686912</v>
      </c>
      <c r="H10" s="1">
        <f t="shared" ca="1" si="2"/>
        <v>88408336.543271795</v>
      </c>
      <c r="I10" s="1">
        <f t="shared" ca="1" si="2"/>
        <v>101113797.81689478</v>
      </c>
      <c r="J10" s="1">
        <f t="shared" ca="1" si="2"/>
        <v>114447752.16433045</v>
      </c>
      <c r="K10" s="1">
        <f t="shared" ca="1" si="2"/>
        <v>128524692.23935694</v>
      </c>
      <c r="L10" s="1">
        <f t="shared" ca="1" si="2"/>
        <v>143083830.20624542</v>
      </c>
      <c r="M10" s="1">
        <f t="shared" ca="1" si="2"/>
        <v>158201594.16927814</v>
      </c>
      <c r="N10" s="1">
        <f t="shared" ca="1" si="2"/>
        <v>173963993.24317956</v>
      </c>
      <c r="O10" s="1">
        <f t="shared" ca="1" si="2"/>
        <v>190231615.98328659</v>
      </c>
      <c r="P10" s="1">
        <f t="shared" ca="1" si="2"/>
        <v>206824035.22275603</v>
      </c>
      <c r="Q10" s="1">
        <f t="shared" ca="1" si="2"/>
        <v>223781313.65104276</v>
      </c>
      <c r="R10" s="1">
        <f t="shared" ca="1" si="2"/>
        <v>241148732.55873621</v>
      </c>
      <c r="S10" s="1">
        <f t="shared" ca="1" si="2"/>
        <v>258977278.01314247</v>
      </c>
      <c r="T10" s="1">
        <f t="shared" ca="1" si="2"/>
        <v>277324164.37550974</v>
      </c>
      <c r="U10" s="1">
        <f t="shared" ca="1" si="2"/>
        <v>296253397.72218031</v>
      </c>
      <c r="V10" s="1">
        <f t="shared" ca="1" si="2"/>
        <v>315836381.8958652</v>
      </c>
      <c r="W10" s="1">
        <f t="shared" ca="1" si="2"/>
        <v>335787914.33018196</v>
      </c>
      <c r="X10" s="1">
        <f t="shared" ca="1" si="2"/>
        <v>356144481.54097068</v>
      </c>
      <c r="Y10" s="1">
        <f t="shared" ca="1" si="2"/>
        <v>376947146.54726958</v>
      </c>
      <c r="Z10" s="1">
        <f t="shared" ca="1" si="2"/>
        <v>398241962.80199581</v>
      </c>
      <c r="AA10" s="1">
        <f t="shared" ca="1" si="2"/>
        <v>420080418.73023897</v>
      </c>
      <c r="AB10" s="1">
        <f t="shared" ca="1" si="2"/>
        <v>442519914.88134378</v>
      </c>
      <c r="AC10" s="1">
        <f t="shared" ca="1" si="2"/>
        <v>465624275.82271606</v>
      </c>
      <c r="AD10" s="1">
        <f t="shared" ca="1" si="2"/>
        <v>489464299.03206533</v>
      </c>
      <c r="AE10" s="1">
        <f t="shared" ca="1" si="2"/>
        <v>513578596.69539642</v>
      </c>
      <c r="AF10" s="1"/>
      <c r="AG10" s="1"/>
      <c r="AH10" s="1"/>
      <c r="AI10" s="1"/>
      <c r="AJ10" s="1"/>
      <c r="AK10" s="1"/>
      <c r="AL10" s="1"/>
      <c r="AM10" s="1"/>
      <c r="AN10" s="1"/>
      <c r="AO10" s="1"/>
    </row>
    <row r="11" spans="1:42" x14ac:dyDescent="0.35">
      <c r="A11" t="s">
        <v>9</v>
      </c>
      <c r="B11" s="1">
        <f>Assumptions!$C$20</f>
        <v>19017711.02</v>
      </c>
      <c r="C11" s="1">
        <f ca="1">'Debt worksheet'!D5</f>
        <v>35375633.457384214</v>
      </c>
      <c r="D11" s="1">
        <f ca="1">'Debt worksheet'!E5</f>
        <v>48293987.48992382</v>
      </c>
      <c r="E11" s="1">
        <f ca="1">'Debt worksheet'!F5</f>
        <v>58548297.644741096</v>
      </c>
      <c r="F11" s="1">
        <f ca="1">'Debt worksheet'!G5</f>
        <v>66721905.440627553</v>
      </c>
      <c r="G11" s="1">
        <f ca="1">'Debt worksheet'!H5</f>
        <v>73850702.761372656</v>
      </c>
      <c r="H11" s="1">
        <f ca="1">'Debt worksheet'!I5</f>
        <v>80089936.233036891</v>
      </c>
      <c r="I11" s="1">
        <f ca="1">'Debt worksheet'!J5</f>
        <v>86375952.76196222</v>
      </c>
      <c r="J11" s="1">
        <f ca="1">'Debt worksheet'!K5</f>
        <v>92625594.895931154</v>
      </c>
      <c r="K11" s="1">
        <f ca="1">'Debt worksheet'!L5</f>
        <v>98742818.303342581</v>
      </c>
      <c r="L11" s="1">
        <f ca="1">'Debt worksheet'!M5</f>
        <v>105007433.50519441</v>
      </c>
      <c r="M11" s="1">
        <f ca="1">'Debt worksheet'!N5</f>
        <v>111362627.31372184</v>
      </c>
      <c r="N11" s="1">
        <f ca="1">'Debt worksheet'!O5</f>
        <v>117742616.18553597</v>
      </c>
      <c r="O11" s="1">
        <f ca="1">'Debt worksheet'!P5</f>
        <v>124307666.78768781</v>
      </c>
      <c r="P11" s="1">
        <f ca="1">'Debt worksheet'!Q5</f>
        <v>131259710.74714293</v>
      </c>
      <c r="Q11" s="1">
        <f ca="1">'Debt worksheet'!R5</f>
        <v>138580859.26777047</v>
      </c>
      <c r="R11" s="1">
        <f ca="1">'Debt worksheet'!S5</f>
        <v>146248695.20866483</v>
      </c>
      <c r="S11" s="1">
        <f ca="1">'Debt worksheet'!T5</f>
        <v>154235808.37890321</v>
      </c>
      <c r="T11" s="1">
        <f ca="1">'Debt worksheet'!U5</f>
        <v>162509294.15794021</v>
      </c>
      <c r="U11" s="1">
        <f ca="1">'Debt worksheet'!V5</f>
        <v>171030212.90007442</v>
      </c>
      <c r="V11" s="1">
        <f ca="1">'Debt worksheet'!W5</f>
        <v>179753007.41815582</v>
      </c>
      <c r="W11" s="1">
        <f ca="1">'Debt worksheet'!X5</f>
        <v>188989531.4254171</v>
      </c>
      <c r="X11" s="1">
        <f ca="1">'Debt worksheet'!Y5</f>
        <v>198730779.0646261</v>
      </c>
      <c r="Y11" s="1">
        <f ca="1">'Debt worksheet'!Z5</f>
        <v>208964023.28508711</v>
      </c>
      <c r="Z11" s="1">
        <f ca="1">'Debt worksheet'!AA5</f>
        <v>219672428.51158947</v>
      </c>
      <c r="AA11" s="1">
        <f ca="1">'Debt worksheet'!AB5</f>
        <v>230834633.53228134</v>
      </c>
      <c r="AB11" s="1">
        <f ca="1">'Debt worksheet'!AC5</f>
        <v>242424302.62495428</v>
      </c>
      <c r="AC11" s="1">
        <f ca="1">'Debt worksheet'!AD5</f>
        <v>254409642.8202607</v>
      </c>
      <c r="AD11" s="1">
        <f ca="1">'Debt worksheet'!AE5</f>
        <v>266752885.07242757</v>
      </c>
      <c r="AE11" s="1">
        <f ca="1">'Debt worksheet'!AF5</f>
        <v>279949473.4582752</v>
      </c>
      <c r="AF11" s="1"/>
      <c r="AG11" s="1"/>
      <c r="AH11" s="1"/>
      <c r="AI11" s="1"/>
      <c r="AJ11" s="1"/>
      <c r="AK11" s="1"/>
      <c r="AL11" s="1"/>
      <c r="AM11" s="1"/>
      <c r="AN11" s="1"/>
      <c r="AO11" s="1"/>
      <c r="AP11" s="1"/>
    </row>
    <row r="15" spans="1:42" x14ac:dyDescent="0.3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2"/>
    </row>
  </sheetData>
  <sheetProtection algorithmName="SHA-512" hashValue="LNDPg7FJ1DCreFtBCT5EKimpj/CuT0N28cCEisuS4Zz/YEQ2JhCkh4dqUr1MMN1n6f95wjh04Dio3ZTY+sP2tg==" saltValue="sueMmZ3eEmY9vNsRS76wYA=="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925C3-13B6-874B-9A6E-3E3801EE039C}">
  <sheetPr codeName="Sheet10"/>
  <dimension ref="A1:AP18"/>
  <sheetViews>
    <sheetView zoomScaleNormal="100" workbookViewId="0">
      <pane xSplit="1" topLeftCell="B1" activePane="topRight" state="frozen"/>
      <selection pane="topRight" sqref="A1:XFD1048576"/>
    </sheetView>
  </sheetViews>
  <sheetFormatPr defaultColWidth="18.83203125" defaultRowHeight="15.5" x14ac:dyDescent="0.35"/>
  <cols>
    <col min="1" max="1" width="35.6640625" bestFit="1" customWidth="1"/>
  </cols>
  <sheetData>
    <row r="1" spans="1:42" s="63" customFormat="1" ht="21" x14ac:dyDescent="0.5">
      <c r="A1" s="15" t="s">
        <v>166</v>
      </c>
    </row>
    <row r="2" spans="1:42" s="63" customFormat="1" x14ac:dyDescent="0.35"/>
    <row r="3" spans="1:42"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42" x14ac:dyDescent="0.35">
      <c r="A5" t="s">
        <v>24</v>
      </c>
      <c r="C5" s="4">
        <f ca="1">'Profit and Loss'!C9</f>
        <v>-55762.437384215184</v>
      </c>
      <c r="D5" s="4">
        <f ca="1">'Profit and Loss'!D9</f>
        <v>3905475.0874603945</v>
      </c>
      <c r="E5" s="4">
        <f ca="1">'Profit and Loss'!E9</f>
        <v>7107881.4970227256</v>
      </c>
      <c r="F5" s="4">
        <f ca="1">'Profit and Loss'!F9</f>
        <v>9744173.9888124187</v>
      </c>
      <c r="G5" s="4">
        <f ca="1">'Profit and Loss'!G9</f>
        <v>11362353.481064131</v>
      </c>
      <c r="H5" s="4">
        <f ca="1">'Profit and Loss'!H9</f>
        <v>12843634.155802898</v>
      </c>
      <c r="I5" s="4">
        <f ca="1">'Profit and Loss'!I9</f>
        <v>13407502.862620756</v>
      </c>
      <c r="J5" s="4">
        <f ca="1">'Profit and Loss'!J9</f>
        <v>14074069.878106622</v>
      </c>
      <c r="K5" s="4">
        <f ca="1">'Profit and Loss'!K9</f>
        <v>14856847.389050566</v>
      </c>
      <c r="L5" s="4">
        <f ca="1">'Profit and Loss'!L9</f>
        <v>15380625.860096931</v>
      </c>
      <c r="M5" s="4">
        <f ca="1">'Profit and Loss'!M9</f>
        <v>15982694.967403702</v>
      </c>
      <c r="N5" s="4">
        <f ca="1">'Profit and Loss'!N9</f>
        <v>16672712.344946796</v>
      </c>
      <c r="O5" s="4">
        <f ca="1">'Profit and Loss'!O9</f>
        <v>17225337.053545423</v>
      </c>
      <c r="P5" s="4">
        <f ca="1">'Profit and Loss'!P9</f>
        <v>17599636.10122446</v>
      </c>
      <c r="Q5" s="4">
        <f ca="1">'Profit and Loss'!Q9</f>
        <v>18016185.301993769</v>
      </c>
      <c r="R5" s="4">
        <f ca="1">'Profit and Loss'!R9</f>
        <v>18480292.564050831</v>
      </c>
      <c r="S5" s="4">
        <f ca="1">'Profit and Loss'!S9</f>
        <v>18997755.446865089</v>
      </c>
      <c r="T5" s="4">
        <f ca="1">'Profit and Loss'!T9</f>
        <v>19574898.633813761</v>
      </c>
      <c r="U5" s="4">
        <f ca="1">'Profit and Loss'!U9</f>
        <v>20218613.971927766</v>
      </c>
      <c r="V5" s="4">
        <f ca="1">'Profit and Loss'!V9</f>
        <v>20936403.242830575</v>
      </c>
      <c r="W5" s="4">
        <f ca="1">'Profit and Loss'!W9</f>
        <v>21371768.081999879</v>
      </c>
      <c r="X5" s="4">
        <f ca="1">'Profit and Loss'!X9</f>
        <v>21846509.796908513</v>
      </c>
      <c r="Y5" s="4">
        <f ca="1">'Profit and Loss'!Y9</f>
        <v>22365321.453612268</v>
      </c>
      <c r="Z5" s="4">
        <f ca="1">'Profit and Loss'!Z9</f>
        <v>22933314.549141243</v>
      </c>
      <c r="AA5" s="4">
        <f ca="1">'Profit and Loss'!AA9</f>
        <v>23556049.787772361</v>
      </c>
      <c r="AB5" s="4">
        <f ca="1">'Profit and Loss'!AB9</f>
        <v>24239569.869662132</v>
      </c>
      <c r="AC5" s="4">
        <f ca="1">'Profit and Loss'!AC9</f>
        <v>24990434.413823344</v>
      </c>
      <c r="AD5" s="4">
        <f ca="1">'Profit and Loss'!AD9</f>
        <v>25815757.14445506</v>
      </c>
      <c r="AE5" s="4">
        <f ca="1">'Profit and Loss'!AE9</f>
        <v>26183498.991466209</v>
      </c>
      <c r="AF5" s="4">
        <f ca="1">'Profit and Loss'!AF9</f>
        <v>26570678.673973937</v>
      </c>
      <c r="AG5" s="4"/>
      <c r="AH5" s="4"/>
      <c r="AI5" s="4"/>
      <c r="AJ5" s="4"/>
      <c r="AK5" s="4"/>
      <c r="AL5" s="4"/>
      <c r="AM5" s="4"/>
      <c r="AN5" s="4"/>
      <c r="AO5" s="4"/>
      <c r="AP5" s="4"/>
    </row>
    <row r="6" spans="1:42" x14ac:dyDescent="0.35">
      <c r="A6" t="s">
        <v>21</v>
      </c>
      <c r="C6" s="4">
        <f>Depreciation!C8+Depreciation!C9</f>
        <v>3195404.6913929372</v>
      </c>
      <c r="D6" s="4">
        <f>Depreciation!D8+Depreciation!D9</f>
        <v>3701429.5403975109</v>
      </c>
      <c r="E6" s="4">
        <f>Depreciation!E8+Depreciation!E9</f>
        <v>4236567.8853343911</v>
      </c>
      <c r="F6" s="4">
        <f>Depreciation!F8+Depreciation!F9</f>
        <v>4802164.8204978649</v>
      </c>
      <c r="G6" s="4">
        <f>Depreciation!G8+Depreciation!G9</f>
        <v>5399621.7139972188</v>
      </c>
      <c r="H6" s="4">
        <f>Depreciation!H8+Depreciation!H9</f>
        <v>6030398.4319043402</v>
      </c>
      <c r="I6" s="4">
        <f>Depreciation!I8+Depreciation!I9</f>
        <v>6696015.647122385</v>
      </c>
      <c r="J6" s="4">
        <f>Depreciation!J8+Depreciation!J9</f>
        <v>7398057.236120116</v>
      </c>
      <c r="K6" s="4">
        <f>Depreciation!K8+Depreciation!K9</f>
        <v>8138172.7667910475</v>
      </c>
      <c r="L6" s="4">
        <f>Depreciation!L8+Depreciation!L9</f>
        <v>8918080.080815129</v>
      </c>
      <c r="M6" s="4">
        <f>Depreciation!M8+Depreciation!M9</f>
        <v>9739567.9740235601</v>
      </c>
      <c r="N6" s="4">
        <f>Depreciation!N8+Depreciation!N9</f>
        <v>10604498.978394575</v>
      </c>
      <c r="O6" s="4">
        <f>Depreciation!O8+Depreciation!O9</f>
        <v>11514812.249439938</v>
      </c>
      <c r="P6" s="4">
        <f>Depreciation!P8+Depreciation!P9</f>
        <v>12472526.562878324</v>
      </c>
      <c r="Q6" s="4">
        <f>Depreciation!Q8+Depreciation!Q9</f>
        <v>13479743.424633339</v>
      </c>
      <c r="R6" s="4">
        <f>Depreciation!R8+Depreciation!R9</f>
        <v>14538650.298340291</v>
      </c>
      <c r="S6" s="4">
        <f>Depreciation!S8+Depreciation!S9</f>
        <v>15651523.954697665</v>
      </c>
      <c r="T6" s="4">
        <f>Depreciation!T8+Depreciation!T9</f>
        <v>16820733.947156411</v>
      </c>
      <c r="U6" s="4">
        <f>Depreciation!U8+Depreciation!U9</f>
        <v>18048746.218602899</v>
      </c>
      <c r="V6" s="4">
        <f>Depreciation!V8+Depreciation!V9</f>
        <v>19338126.843860082</v>
      </c>
      <c r="W6" s="4">
        <f>Depreciation!W8+Depreciation!W9</f>
        <v>20691545.913005877</v>
      </c>
      <c r="X6" s="4">
        <f>Depreciation!X8+Depreciation!X9</f>
        <v>22111781.560688883</v>
      </c>
      <c r="Y6" s="4">
        <f>Depreciation!Y8+Depreciation!Y9</f>
        <v>23601724.146808684</v>
      </c>
      <c r="Z6" s="4">
        <f>Depreciation!Z8+Depreciation!Z9</f>
        <v>25164380.594122011</v>
      </c>
      <c r="AA6" s="4">
        <f>Depreciation!AA8+Depreciation!AA9</f>
        <v>26802878.888537064</v>
      </c>
      <c r="AB6" s="4">
        <f>Depreciation!AB8+Depreciation!AB9</f>
        <v>28520472.748066287</v>
      </c>
      <c r="AC6" s="4">
        <f>Depreciation!AC8+Depreciation!AC9</f>
        <v>30320546.466623522</v>
      </c>
      <c r="AD6" s="4">
        <f>Depreciation!AD8+Depreciation!AD9</f>
        <v>32206619.939074408</v>
      </c>
      <c r="AE6" s="4">
        <f>Depreciation!AE8+Depreciation!AE9</f>
        <v>34182353.874180317</v>
      </c>
      <c r="AF6" s="4">
        <f>Depreciation!AF8+Depreciation!AF9</f>
        <v>36251555.20231539</v>
      </c>
      <c r="AG6" s="4"/>
      <c r="AH6" s="4"/>
      <c r="AI6" s="4"/>
      <c r="AJ6" s="4"/>
      <c r="AK6" s="4"/>
      <c r="AL6" s="4"/>
      <c r="AM6" s="4"/>
      <c r="AN6" s="4"/>
      <c r="AO6" s="4"/>
      <c r="AP6" s="4"/>
    </row>
    <row r="7" spans="1:42" x14ac:dyDescent="0.35">
      <c r="A7" t="s">
        <v>23</v>
      </c>
      <c r="C7" s="4">
        <f ca="1">C6+C5</f>
        <v>3139642.254008722</v>
      </c>
      <c r="D7" s="4">
        <f ca="1">D6+D5</f>
        <v>7606904.6278579049</v>
      </c>
      <c r="E7" s="4">
        <f t="shared" ref="E7:AF7" ca="1" si="1">E6+E5</f>
        <v>11344449.382357117</v>
      </c>
      <c r="F7" s="4">
        <f t="shared" ca="1" si="1"/>
        <v>14546338.809310284</v>
      </c>
      <c r="G7" s="4">
        <f ca="1">G6+G5</f>
        <v>16761975.19506135</v>
      </c>
      <c r="H7" s="4">
        <f t="shared" ca="1" si="1"/>
        <v>18874032.587707236</v>
      </c>
      <c r="I7" s="4">
        <f t="shared" ca="1" si="1"/>
        <v>20103518.509743139</v>
      </c>
      <c r="J7" s="4">
        <f t="shared" ca="1" si="1"/>
        <v>21472127.114226736</v>
      </c>
      <c r="K7" s="4">
        <f t="shared" ca="1" si="1"/>
        <v>22995020.155841611</v>
      </c>
      <c r="L7" s="4">
        <f t="shared" ca="1" si="1"/>
        <v>24298705.94091206</v>
      </c>
      <c r="M7" s="4">
        <f t="shared" ca="1" si="1"/>
        <v>25722262.941427261</v>
      </c>
      <c r="N7" s="4">
        <f t="shared" ca="1" si="1"/>
        <v>27277211.32334137</v>
      </c>
      <c r="O7" s="4">
        <f t="shared" ca="1" si="1"/>
        <v>28740149.302985363</v>
      </c>
      <c r="P7" s="4">
        <f t="shared" ca="1" si="1"/>
        <v>30072162.664102785</v>
      </c>
      <c r="Q7" s="4">
        <f t="shared" ca="1" si="1"/>
        <v>31495928.726627108</v>
      </c>
      <c r="R7" s="4">
        <f t="shared" ca="1" si="1"/>
        <v>33018942.862391122</v>
      </c>
      <c r="S7" s="4">
        <f t="shared" ca="1" si="1"/>
        <v>34649279.40156275</v>
      </c>
      <c r="T7" s="4">
        <f t="shared" ca="1" si="1"/>
        <v>36395632.580970168</v>
      </c>
      <c r="U7" s="4">
        <f t="shared" ca="1" si="1"/>
        <v>38267360.190530665</v>
      </c>
      <c r="V7" s="4">
        <f t="shared" ca="1" si="1"/>
        <v>40274530.086690657</v>
      </c>
      <c r="W7" s="4">
        <f t="shared" ca="1" si="1"/>
        <v>42063313.995005757</v>
      </c>
      <c r="X7" s="4">
        <f t="shared" ca="1" si="1"/>
        <v>43958291.357597396</v>
      </c>
      <c r="Y7" s="4">
        <f t="shared" ca="1" si="1"/>
        <v>45967045.600420952</v>
      </c>
      <c r="Z7" s="4">
        <f t="shared" ca="1" si="1"/>
        <v>48097695.143263251</v>
      </c>
      <c r="AA7" s="4">
        <f t="shared" ca="1" si="1"/>
        <v>50358928.676309422</v>
      </c>
      <c r="AB7" s="4">
        <f t="shared" ca="1" si="1"/>
        <v>52760042.61772842</v>
      </c>
      <c r="AC7" s="4">
        <f t="shared" ca="1" si="1"/>
        <v>55310980.880446866</v>
      </c>
      <c r="AD7" s="4">
        <f t="shared" ca="1" si="1"/>
        <v>58022377.083529472</v>
      </c>
      <c r="AE7" s="4">
        <f t="shared" ca="1" si="1"/>
        <v>60365852.865646526</v>
      </c>
      <c r="AF7" s="4">
        <f t="shared" ca="1" si="1"/>
        <v>62822233.876289323</v>
      </c>
      <c r="AG7" s="4"/>
      <c r="AH7" s="4"/>
      <c r="AI7" s="4"/>
      <c r="AJ7" s="4"/>
      <c r="AK7" s="4"/>
      <c r="AL7" s="4"/>
      <c r="AM7" s="4"/>
      <c r="AN7" s="4"/>
      <c r="AO7" s="4"/>
      <c r="AP7" s="4"/>
    </row>
    <row r="8" spans="1:42" x14ac:dyDescent="0.35">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42" x14ac:dyDescent="0.3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x14ac:dyDescent="0.35">
      <c r="A10" t="s">
        <v>11</v>
      </c>
      <c r="C10" s="9">
        <f>Investment!C25</f>
        <v>19497564.691392936</v>
      </c>
      <c r="D10" s="9">
        <f>Investment!D25</f>
        <v>20525258.660397507</v>
      </c>
      <c r="E10" s="9">
        <f>Investment!E25</f>
        <v>21598759.537174392</v>
      </c>
      <c r="F10" s="9">
        <f>Investment!F25</f>
        <v>22719946.60519674</v>
      </c>
      <c r="G10" s="9">
        <f>Investment!G25</f>
        <v>23890772.515806459</v>
      </c>
      <c r="H10" s="9">
        <f>Investment!H25</f>
        <v>25113266.059371475</v>
      </c>
      <c r="I10" s="9">
        <f>Investment!I25</f>
        <v>26389535.038668469</v>
      </c>
      <c r="J10" s="9">
        <f>Investment!J25</f>
        <v>27721769.248195678</v>
      </c>
      <c r="K10" s="9">
        <f>Investment!K25</f>
        <v>29112243.56325303</v>
      </c>
      <c r="L10" s="9">
        <f>Investment!L25</f>
        <v>30563321.14276389</v>
      </c>
      <c r="M10" s="9">
        <f>Investment!M25</f>
        <v>32077456.749954682</v>
      </c>
      <c r="N10" s="9">
        <f>Investment!N25</f>
        <v>33657200.195155494</v>
      </c>
      <c r="O10" s="9">
        <f>Investment!O25</f>
        <v>35305199.905137204</v>
      </c>
      <c r="P10" s="9">
        <f>Investment!P25</f>
        <v>37024206.623557903</v>
      </c>
      <c r="Q10" s="9">
        <f>Investment!Q25</f>
        <v>38817077.247254662</v>
      </c>
      <c r="R10" s="9">
        <f>Investment!R25</f>
        <v>40686778.803285494</v>
      </c>
      <c r="S10" s="9">
        <f>Investment!S25</f>
        <v>42636392.571801126</v>
      </c>
      <c r="T10" s="9">
        <f>Investment!T25</f>
        <v>44669118.360007174</v>
      </c>
      <c r="U10" s="9">
        <f>Investment!U25</f>
        <v>46788278.932664886</v>
      </c>
      <c r="V10" s="9">
        <f>Investment!V25</f>
        <v>48997324.604772054</v>
      </c>
      <c r="W10" s="9">
        <f>Investment!W25</f>
        <v>51299838.00226704</v>
      </c>
      <c r="X10" s="9">
        <f>Investment!X25</f>
        <v>53699538.996806391</v>
      </c>
      <c r="Y10" s="9">
        <f>Investment!Y25</f>
        <v>56200289.820881948</v>
      </c>
      <c r="Z10" s="9">
        <f>Investment!Z25</f>
        <v>58806100.369765624</v>
      </c>
      <c r="AA10" s="9">
        <f>Investment!AA25</f>
        <v>61521133.697001286</v>
      </c>
      <c r="AB10" s="9">
        <f>Investment!AB25</f>
        <v>64349711.710401356</v>
      </c>
      <c r="AC10" s="9">
        <f>Investment!AC25</f>
        <v>67296321.075753301</v>
      </c>
      <c r="AD10" s="9">
        <f>Investment!AD25</f>
        <v>70365619.335696355</v>
      </c>
      <c r="AE10" s="9">
        <f>Investment!AE25</f>
        <v>73562441.251494154</v>
      </c>
      <c r="AF10" s="9">
        <f>Investment!AF25</f>
        <v>76891805.375703275</v>
      </c>
      <c r="AG10" s="9"/>
      <c r="AH10" s="9"/>
      <c r="AI10" s="9"/>
      <c r="AJ10" s="9"/>
      <c r="AK10" s="9"/>
      <c r="AL10" s="9"/>
      <c r="AM10" s="9"/>
      <c r="AN10" s="9"/>
      <c r="AO10" s="9"/>
      <c r="AP10" s="9"/>
    </row>
    <row r="11" spans="1:42" x14ac:dyDescent="0.35">
      <c r="C11" s="1"/>
      <c r="K11" s="1"/>
      <c r="L11" s="1"/>
      <c r="M11" s="1"/>
      <c r="N11" s="1"/>
      <c r="O11" s="1"/>
      <c r="P11" s="1"/>
      <c r="Q11" s="1"/>
      <c r="R11" s="1"/>
      <c r="S11" s="1"/>
      <c r="T11" s="1"/>
      <c r="U11" s="1"/>
      <c r="V11" s="1"/>
      <c r="W11" s="1"/>
      <c r="X11" s="1"/>
      <c r="Y11" s="1"/>
      <c r="Z11" s="1"/>
      <c r="AA11" s="1"/>
      <c r="AB11" s="1"/>
      <c r="AC11" s="1"/>
      <c r="AD11" s="1"/>
      <c r="AE11" s="1"/>
      <c r="AF11" s="1"/>
    </row>
    <row r="12" spans="1:42" ht="35.5" customHeight="1" x14ac:dyDescent="0.35">
      <c r="A12" s="10" t="s">
        <v>18</v>
      </c>
      <c r="C12" s="1">
        <f ca="1">C7-C9-C10</f>
        <v>-16357922.437384214</v>
      </c>
      <c r="D12" s="1">
        <f t="shared" ref="D12:AF12" ca="1" si="2">D7-D9-D10</f>
        <v>-12918354.032539602</v>
      </c>
      <c r="E12" s="1">
        <f ca="1">E7-E9-E10</f>
        <v>-10254310.154817276</v>
      </c>
      <c r="F12" s="1">
        <f t="shared" ca="1" si="2"/>
        <v>-8173607.795886457</v>
      </c>
      <c r="G12" s="1">
        <f ca="1">G7-G9-G10</f>
        <v>-7128797.3207451086</v>
      </c>
      <c r="H12" s="1">
        <f t="shared" ca="1" si="2"/>
        <v>-6239233.4716642387</v>
      </c>
      <c r="I12" s="1">
        <f t="shared" ca="1" si="2"/>
        <v>-6286016.5289253294</v>
      </c>
      <c r="J12" s="1">
        <f t="shared" ca="1" si="2"/>
        <v>-6249642.1339689419</v>
      </c>
      <c r="K12" s="1">
        <f t="shared" ca="1" si="2"/>
        <v>-6117223.4074114189</v>
      </c>
      <c r="L12" s="1">
        <f t="shared" ca="1" si="2"/>
        <v>-6264615.2018518299</v>
      </c>
      <c r="M12" s="1">
        <f t="shared" ca="1" si="2"/>
        <v>-6355193.8085274212</v>
      </c>
      <c r="N12" s="1">
        <f t="shared" ca="1" si="2"/>
        <v>-6379988.8718141243</v>
      </c>
      <c r="O12" s="1">
        <f t="shared" ca="1" si="2"/>
        <v>-6565050.6021518409</v>
      </c>
      <c r="P12" s="1">
        <f t="shared" ca="1" si="2"/>
        <v>-6952043.9594551176</v>
      </c>
      <c r="Q12" s="1">
        <f t="shared" ca="1" si="2"/>
        <v>-7321148.5206275545</v>
      </c>
      <c r="R12" s="1">
        <f t="shared" ca="1" si="2"/>
        <v>-7667835.9408943728</v>
      </c>
      <c r="S12" s="1">
        <f t="shared" ca="1" si="2"/>
        <v>-7987113.1702383757</v>
      </c>
      <c r="T12" s="1">
        <f t="shared" ca="1" si="2"/>
        <v>-8273485.7790370062</v>
      </c>
      <c r="U12" s="1">
        <f t="shared" ca="1" si="2"/>
        <v>-8520918.7421342209</v>
      </c>
      <c r="V12" s="1">
        <f t="shared" ca="1" si="2"/>
        <v>-8722794.5180813968</v>
      </c>
      <c r="W12" s="1">
        <f t="shared" ca="1" si="2"/>
        <v>-9236524.0072612837</v>
      </c>
      <c r="X12" s="1">
        <f t="shared" ca="1" si="2"/>
        <v>-9741247.6392089948</v>
      </c>
      <c r="Y12" s="1">
        <f t="shared" ca="1" si="2"/>
        <v>-10233244.220460996</v>
      </c>
      <c r="Z12" s="1">
        <f t="shared" ca="1" si="2"/>
        <v>-10708405.226502374</v>
      </c>
      <c r="AA12" s="1">
        <f t="shared" ca="1" si="2"/>
        <v>-11162205.020691864</v>
      </c>
      <c r="AB12" s="1">
        <f t="shared" ca="1" si="2"/>
        <v>-11589669.092672937</v>
      </c>
      <c r="AC12" s="1">
        <f t="shared" ca="1" si="2"/>
        <v>-11985340.195306435</v>
      </c>
      <c r="AD12" s="1">
        <f t="shared" ca="1" si="2"/>
        <v>-12343242.252166882</v>
      </c>
      <c r="AE12" s="1">
        <f t="shared" ca="1" si="2"/>
        <v>-13196588.385847628</v>
      </c>
      <c r="AF12" s="1">
        <f t="shared" ca="1" si="2"/>
        <v>-14069571.499413952</v>
      </c>
      <c r="AG12" s="1"/>
      <c r="AH12" s="1"/>
      <c r="AI12" s="1"/>
      <c r="AJ12" s="1"/>
      <c r="AK12" s="1"/>
      <c r="AL12" s="1"/>
      <c r="AM12" s="1"/>
      <c r="AN12" s="1"/>
      <c r="AO12" s="1"/>
      <c r="AP12" s="1"/>
    </row>
    <row r="13" spans="1:42" x14ac:dyDescent="0.35">
      <c r="A13" t="s">
        <v>19</v>
      </c>
      <c r="C13" s="1">
        <f ca="1">C12</f>
        <v>-16357922.437384214</v>
      </c>
      <c r="D13" s="1">
        <f ca="1">D12</f>
        <v>-12918354.032539602</v>
      </c>
      <c r="E13" s="1">
        <f ca="1">E12</f>
        <v>-10254310.154817276</v>
      </c>
      <c r="F13" s="1">
        <f t="shared" ref="F13:AF13" ca="1" si="3">F12</f>
        <v>-8173607.795886457</v>
      </c>
      <c r="G13" s="1">
        <f ca="1">G12</f>
        <v>-7128797.3207451086</v>
      </c>
      <c r="H13" s="1">
        <f t="shared" ca="1" si="3"/>
        <v>-6239233.4716642387</v>
      </c>
      <c r="I13" s="1">
        <f t="shared" ca="1" si="3"/>
        <v>-6286016.5289253294</v>
      </c>
      <c r="J13" s="1">
        <f t="shared" ca="1" si="3"/>
        <v>-6249642.1339689419</v>
      </c>
      <c r="K13" s="1">
        <f t="shared" ca="1" si="3"/>
        <v>-6117223.4074114189</v>
      </c>
      <c r="L13" s="1">
        <f t="shared" ca="1" si="3"/>
        <v>-6264615.2018518299</v>
      </c>
      <c r="M13" s="1">
        <f t="shared" ca="1" si="3"/>
        <v>-6355193.8085274212</v>
      </c>
      <c r="N13" s="1">
        <f t="shared" ca="1" si="3"/>
        <v>-6379988.8718141243</v>
      </c>
      <c r="O13" s="1">
        <f t="shared" ca="1" si="3"/>
        <v>-6565050.6021518409</v>
      </c>
      <c r="P13" s="1">
        <f t="shared" ca="1" si="3"/>
        <v>-6952043.9594551176</v>
      </c>
      <c r="Q13" s="1">
        <f t="shared" ca="1" si="3"/>
        <v>-7321148.5206275545</v>
      </c>
      <c r="R13" s="1">
        <f t="shared" ca="1" si="3"/>
        <v>-7667835.9408943728</v>
      </c>
      <c r="S13" s="1">
        <f t="shared" ca="1" si="3"/>
        <v>-7987113.1702383757</v>
      </c>
      <c r="T13" s="1">
        <f t="shared" ca="1" si="3"/>
        <v>-8273485.7790370062</v>
      </c>
      <c r="U13" s="1">
        <f t="shared" ca="1" si="3"/>
        <v>-8520918.7421342209</v>
      </c>
      <c r="V13" s="1">
        <f t="shared" ca="1" si="3"/>
        <v>-8722794.5180813968</v>
      </c>
      <c r="W13" s="1">
        <f t="shared" ca="1" si="3"/>
        <v>-9236524.0072612837</v>
      </c>
      <c r="X13" s="1">
        <f t="shared" ca="1" si="3"/>
        <v>-9741247.6392089948</v>
      </c>
      <c r="Y13" s="1">
        <f t="shared" ca="1" si="3"/>
        <v>-10233244.220460996</v>
      </c>
      <c r="Z13" s="1">
        <f t="shared" ca="1" si="3"/>
        <v>-10708405.226502374</v>
      </c>
      <c r="AA13" s="1">
        <f t="shared" ca="1" si="3"/>
        <v>-11162205.020691864</v>
      </c>
      <c r="AB13" s="1">
        <f t="shared" ca="1" si="3"/>
        <v>-11589669.092672937</v>
      </c>
      <c r="AC13" s="1">
        <f t="shared" ca="1" si="3"/>
        <v>-11985340.195306435</v>
      </c>
      <c r="AD13" s="1">
        <f t="shared" ca="1" si="3"/>
        <v>-12343242.252166882</v>
      </c>
      <c r="AE13" s="1">
        <f t="shared" ca="1" si="3"/>
        <v>-13196588.385847628</v>
      </c>
      <c r="AF13" s="1">
        <f t="shared" ca="1" si="3"/>
        <v>-14069571.499413952</v>
      </c>
      <c r="AG13" s="1"/>
      <c r="AH13" s="1"/>
      <c r="AI13" s="1"/>
      <c r="AJ13" s="1"/>
      <c r="AK13" s="1"/>
      <c r="AL13" s="1"/>
      <c r="AM13" s="1"/>
      <c r="AN13" s="1"/>
      <c r="AO13" s="1"/>
      <c r="AP13" s="1"/>
    </row>
    <row r="16" spans="1:42" x14ac:dyDescent="0.35">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3:42"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3:42" x14ac:dyDescent="0.35">
      <c r="C18" s="6"/>
    </row>
  </sheetData>
  <sheetProtection algorithmName="SHA-512" hashValue="bjU/PPDjnHB4jT7UcFmsf3zdUvCmMj0Z3nKpq+EEfT/ArnQeQYGhTbV6obk48tsTw+fpHFpywIWPW52yTg8gqA==" saltValue="VGrm/p6+K6a9z6VT48OYo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B028-FFBF-464F-AD46-368AE5C0386A}">
  <sheetPr codeName="Sheet11"/>
  <dimension ref="A1:BG39"/>
  <sheetViews>
    <sheetView zoomScaleNormal="100" workbookViewId="0">
      <pane xSplit="1" topLeftCell="B1" activePane="topRight" state="frozen"/>
      <selection pane="topRight" sqref="A1:XFD1048576"/>
    </sheetView>
  </sheetViews>
  <sheetFormatPr defaultColWidth="8.83203125" defaultRowHeight="15.5" x14ac:dyDescent="0.35"/>
  <cols>
    <col min="1" max="1" width="31.4140625" bestFit="1" customWidth="1"/>
    <col min="3" max="5" width="15.9140625" bestFit="1" customWidth="1"/>
    <col min="6" max="42" width="17" bestFit="1" customWidth="1"/>
  </cols>
  <sheetData>
    <row r="1" spans="1:59" s="63" customFormat="1" ht="21" x14ac:dyDescent="0.5">
      <c r="A1" s="15" t="s">
        <v>21</v>
      </c>
    </row>
    <row r="2" spans="1:59" s="63" customFormat="1" x14ac:dyDescent="0.35"/>
    <row r="3" spans="1:59" x14ac:dyDescent="0.35">
      <c r="C3">
        <v>2022</v>
      </c>
      <c r="D3">
        <f t="shared" ref="D3:AF3" si="0">C3+1</f>
        <v>2023</v>
      </c>
      <c r="E3">
        <f t="shared" si="0"/>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4" spans="1:59" x14ac:dyDescent="0.3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row>
    <row r="5" spans="1:59" x14ac:dyDescent="0.3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9" x14ac:dyDescent="0.35">
      <c r="A6" t="s">
        <v>140</v>
      </c>
      <c r="C6" s="9">
        <f>Assumptions!C17</f>
        <v>171144459.75</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x14ac:dyDescent="0.35">
      <c r="A7" t="s">
        <v>13</v>
      </c>
      <c r="C7" s="9">
        <f>Assumptions!C18</f>
        <v>85572229.875</v>
      </c>
      <c r="D7" s="9">
        <f>C12</f>
        <v>88767634.566392943</v>
      </c>
      <c r="E7" s="9">
        <f>D12</f>
        <v>92469064.106790453</v>
      </c>
      <c r="F7" s="9">
        <f t="shared" ref="F7:H7" si="1">E12</f>
        <v>96705631.992124841</v>
      </c>
      <c r="G7" s="9">
        <f t="shared" si="1"/>
        <v>101507796.8126227</v>
      </c>
      <c r="H7" s="9">
        <f t="shared" si="1"/>
        <v>106907418.52661991</v>
      </c>
      <c r="I7" s="9">
        <f t="shared" ref="I7" si="2">H12</f>
        <v>112937816.95852426</v>
      </c>
      <c r="J7" s="9">
        <f t="shared" ref="J7" si="3">I12</f>
        <v>119633832.60564664</v>
      </c>
      <c r="K7" s="9">
        <f t="shared" ref="K7" si="4">J12</f>
        <v>127031889.84176676</v>
      </c>
      <c r="L7" s="9">
        <f t="shared" ref="L7" si="5">K12</f>
        <v>135170062.60855782</v>
      </c>
      <c r="M7" s="9">
        <f t="shared" ref="M7" si="6">L12</f>
        <v>144088142.68937296</v>
      </c>
      <c r="N7" s="9">
        <f t="shared" ref="N7" si="7">M12</f>
        <v>153827710.66339654</v>
      </c>
      <c r="O7" s="9">
        <f t="shared" ref="O7" si="8">N12</f>
        <v>164432209.64179111</v>
      </c>
      <c r="P7" s="9">
        <f t="shared" ref="P7" si="9">O12</f>
        <v>175947021.89123106</v>
      </c>
      <c r="Q7" s="9">
        <f t="shared" ref="Q7" si="10">P12</f>
        <v>188419548.45410937</v>
      </c>
      <c r="R7" s="9">
        <f t="shared" ref="R7" si="11">Q12</f>
        <v>201899291.87874272</v>
      </c>
      <c r="S7" s="9">
        <f t="shared" ref="S7" si="12">R12</f>
        <v>216437942.17708302</v>
      </c>
      <c r="T7" s="9">
        <f t="shared" ref="T7" si="13">S12</f>
        <v>232089466.13178068</v>
      </c>
      <c r="U7" s="9">
        <f t="shared" ref="U7" si="14">T12</f>
        <v>248910200.07893711</v>
      </c>
      <c r="V7" s="9">
        <f t="shared" ref="V7" si="15">U12</f>
        <v>266958946.29754001</v>
      </c>
      <c r="W7" s="9">
        <f t="shared" ref="W7" si="16">V12</f>
        <v>286297073.1414001</v>
      </c>
      <c r="X7" s="9">
        <f t="shared" ref="X7" si="17">W12</f>
        <v>306988619.05440593</v>
      </c>
      <c r="Y7" s="9">
        <f t="shared" ref="Y7" si="18">X12</f>
        <v>329100400.61509484</v>
      </c>
      <c r="Z7" s="9">
        <f t="shared" ref="Z7" si="19">Y12</f>
        <v>352702124.76190352</v>
      </c>
      <c r="AA7" s="9">
        <f t="shared" ref="AA7" si="20">Z12</f>
        <v>377866505.35602552</v>
      </c>
      <c r="AB7" s="9">
        <f t="shared" ref="AB7" si="21">AA12</f>
        <v>404669384.24456257</v>
      </c>
      <c r="AC7" s="9">
        <f t="shared" ref="AC7" si="22">AB12</f>
        <v>433189856.99262887</v>
      </c>
      <c r="AD7" s="9">
        <f t="shared" ref="AD7" si="23">AC12</f>
        <v>463510403.45925242</v>
      </c>
      <c r="AE7" s="9">
        <f t="shared" ref="AE7" si="24">AD12</f>
        <v>495717023.39832687</v>
      </c>
      <c r="AF7" s="9">
        <f t="shared" ref="AF7" si="25">AE12</f>
        <v>529899377.27250719</v>
      </c>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x14ac:dyDescent="0.35">
      <c r="A8" t="s">
        <v>141</v>
      </c>
      <c r="C8" s="9">
        <f>Assumptions!D111*Assumptions!D11</f>
        <v>2804152.8513929374</v>
      </c>
      <c r="D8" s="9">
        <f>Assumptions!E111*Assumptions!E11</f>
        <v>2893885.7426375109</v>
      </c>
      <c r="E8" s="9">
        <f>Assumptions!F111*Assumptions!F11</f>
        <v>2986490.0864019115</v>
      </c>
      <c r="F8" s="9">
        <f>Assumptions!G111*Assumptions!G11</f>
        <v>3082057.7691667723</v>
      </c>
      <c r="G8" s="9">
        <f>Assumptions!H111*Assumptions!H11</f>
        <v>3180683.6177801094</v>
      </c>
      <c r="H8" s="9">
        <f>Assumptions!I111*Assumptions!I11</f>
        <v>3282465.4935490726</v>
      </c>
      <c r="I8" s="9">
        <f>Assumptions!J111*Assumptions!J11</f>
        <v>3387504.3893426424</v>
      </c>
      <c r="J8" s="9">
        <f>Assumptions!K111*Assumptions!K11</f>
        <v>3495904.5298016076</v>
      </c>
      <c r="K8" s="9">
        <f>Assumptions!L111*Assumptions!L11</f>
        <v>3607773.4747552592</v>
      </c>
      <c r="L8" s="9">
        <f>Assumptions!M111*Assumptions!M11</f>
        <v>3723222.2259474271</v>
      </c>
      <c r="M8" s="9">
        <f>Assumptions!N111*Assumptions!N11</f>
        <v>3842365.3371777446</v>
      </c>
      <c r="N8" s="9">
        <f>Assumptions!O111*Assumptions!O11</f>
        <v>3965321.0279674325</v>
      </c>
      <c r="O8" s="9">
        <f>Assumptions!P111*Assumptions!P11</f>
        <v>4092211.300862391</v>
      </c>
      <c r="P8" s="9">
        <f>Assumptions!Q111*Assumptions!Q11</f>
        <v>4223162.0624899864</v>
      </c>
      <c r="Q8" s="9">
        <f>Assumptions!R111*Assumptions!R11</f>
        <v>4358303.2484896658</v>
      </c>
      <c r="R8" s="9">
        <f>Assumptions!S111*Assumptions!S11</f>
        <v>4497768.9524413357</v>
      </c>
      <c r="S8" s="9">
        <f>Assumptions!T111*Assumptions!T11</f>
        <v>4641697.5589194587</v>
      </c>
      <c r="T8" s="9">
        <f>Assumptions!U111*Assumptions!U11</f>
        <v>4790231.8808048815</v>
      </c>
      <c r="U8" s="9">
        <f>Assumptions!V111*Assumptions!V11</f>
        <v>4943519.3009906365</v>
      </c>
      <c r="V8" s="9">
        <f>Assumptions!W111*Assumptions!W11</f>
        <v>5101711.9186223373</v>
      </c>
      <c r="W8" s="9">
        <f>Assumptions!X111*Assumptions!X11</f>
        <v>5264966.7000182532</v>
      </c>
      <c r="X8" s="9">
        <f>Assumptions!Y111*Assumptions!Y11</f>
        <v>5433445.6344188368</v>
      </c>
      <c r="Y8" s="9">
        <f>Assumptions!Z111*Assumptions!Z11</f>
        <v>5607315.8947202386</v>
      </c>
      <c r="Z8" s="9">
        <f>Assumptions!AA111*Assumptions!AA11</f>
        <v>5786750.0033512861</v>
      </c>
      <c r="AA8" s="9">
        <f>Assumptions!AB111*Assumptions!AB11</f>
        <v>5971926.0034585288</v>
      </c>
      <c r="AB8" s="9">
        <f>Assumptions!AC111*Assumptions!AC11</f>
        <v>6163027.6355692009</v>
      </c>
      <c r="AC8" s="9">
        <f>Assumptions!AD111*Assumptions!AD11</f>
        <v>6360244.5199074149</v>
      </c>
      <c r="AD8" s="9">
        <f>Assumptions!AE111*Assumptions!AE11</f>
        <v>6563772.3445444526</v>
      </c>
      <c r="AE8" s="9">
        <f>Assumptions!AF111*Assumptions!AF11</f>
        <v>6773813.0595698748</v>
      </c>
      <c r="AF8" s="9">
        <f>Assumptions!AG111*Assumptions!AG11</f>
        <v>6990575.0774761103</v>
      </c>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x14ac:dyDescent="0.35">
      <c r="A9" t="s">
        <v>16</v>
      </c>
      <c r="C9" s="9">
        <f>Assumptions!D120*Assumptions!D11</f>
        <v>391251.84</v>
      </c>
      <c r="D9" s="9">
        <f>Assumptions!E120*Assumptions!E11</f>
        <v>807543.79775999999</v>
      </c>
      <c r="E9" s="9">
        <f>Assumptions!F120*Assumptions!F11</f>
        <v>1250077.7989324799</v>
      </c>
      <c r="F9" s="9">
        <f>Assumptions!G120*Assumptions!G11</f>
        <v>1720107.0513310924</v>
      </c>
      <c r="G9" s="9">
        <f>Assumptions!H120*Assumptions!H11</f>
        <v>2218938.0962171089</v>
      </c>
      <c r="H9" s="9">
        <f>Assumptions!I120*Assumptions!I11</f>
        <v>2747932.938355268</v>
      </c>
      <c r="I9" s="9">
        <f>Assumptions!J120*Assumptions!J11</f>
        <v>3308511.2577797421</v>
      </c>
      <c r="J9" s="9">
        <f>Assumptions!K120*Assumptions!K11</f>
        <v>3902152.7063185079</v>
      </c>
      <c r="K9" s="9">
        <f>Assumptions!L120*Assumptions!L11</f>
        <v>4530399.2920357883</v>
      </c>
      <c r="L9" s="9">
        <f>Assumptions!M120*Assumptions!M11</f>
        <v>5194857.8548677024</v>
      </c>
      <c r="M9" s="9">
        <f>Assumptions!N120*Assumptions!N11</f>
        <v>5897202.636845815</v>
      </c>
      <c r="N9" s="9">
        <f>Assumptions!O120*Assumptions!O11</f>
        <v>6639177.9504271429</v>
      </c>
      <c r="O9" s="9">
        <f>Assumptions!P120*Assumptions!P11</f>
        <v>7422600.9485775465</v>
      </c>
      <c r="P9" s="9">
        <f>Assumptions!Q120*Assumptions!Q11</f>
        <v>8249364.5003883373</v>
      </c>
      <c r="Q9" s="9">
        <f>Assumptions!R120*Assumptions!R11</f>
        <v>9121440.1761436742</v>
      </c>
      <c r="R9" s="9">
        <f>Assumptions!S120*Assumptions!S11</f>
        <v>10040881.345898956</v>
      </c>
      <c r="S9" s="9">
        <f>Assumptions!T120*Assumptions!T11</f>
        <v>11009826.395778207</v>
      </c>
      <c r="T9" s="9">
        <f>Assumptions!U120*Assumptions!U11</f>
        <v>12030502.066351529</v>
      </c>
      <c r="U9" s="9">
        <f>Assumptions!V120*Assumptions!V11</f>
        <v>13105226.917612262</v>
      </c>
      <c r="V9" s="9">
        <f>Assumptions!W120*Assumptions!W11</f>
        <v>14236414.925237745</v>
      </c>
      <c r="W9" s="9">
        <f>Assumptions!X120*Assumptions!X11</f>
        <v>15426579.212987624</v>
      </c>
      <c r="X9" s="9">
        <f>Assumptions!Y120*Assumptions!Y11</f>
        <v>16678335.926270047</v>
      </c>
      <c r="Y9" s="9">
        <f>Assumptions!Z120*Assumptions!Z11</f>
        <v>17994408.252088446</v>
      </c>
      <c r="Z9" s="9">
        <f>Assumptions!AA120*Assumptions!AA11</f>
        <v>19377630.590770725</v>
      </c>
      <c r="AA9" s="9">
        <f>Assumptions!AB120*Assumptions!AB11</f>
        <v>20830952.885078534</v>
      </c>
      <c r="AB9" s="9">
        <f>Assumptions!AC120*Assumptions!AC11</f>
        <v>22357445.112497088</v>
      </c>
      <c r="AC9" s="9">
        <f>Assumptions!AD120*Assumptions!AD11</f>
        <v>23960301.946716107</v>
      </c>
      <c r="AD9" s="9">
        <f>Assumptions!AE120*Assumptions!AE11</f>
        <v>25642847.594529957</v>
      </c>
      <c r="AE9" s="9">
        <f>Assumptions!AF120*Assumptions!AF11</f>
        <v>27408540.81461044</v>
      </c>
      <c r="AF9" s="9">
        <f>Assumptions!AG120*Assumptions!AG11</f>
        <v>29260980.124839284</v>
      </c>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x14ac:dyDescent="0.35">
      <c r="A10" t="s">
        <v>35</v>
      </c>
      <c r="C10" s="9">
        <f>SUM($C$8:C9)</f>
        <v>3195404.6913929372</v>
      </c>
      <c r="D10" s="9">
        <f>SUM($C$8:D9)</f>
        <v>6896834.2317904476</v>
      </c>
      <c r="E10" s="9">
        <f>SUM($C$8:E9)</f>
        <v>11133402.117124841</v>
      </c>
      <c r="F10" s="9">
        <f>SUM($C$8:F9)</f>
        <v>15935566.937622704</v>
      </c>
      <c r="G10" s="9">
        <f>SUM($C$8:G9)</f>
        <v>21335188.651619926</v>
      </c>
      <c r="H10" s="9">
        <f>SUM($C$8:H9)</f>
        <v>27365587.083524264</v>
      </c>
      <c r="I10" s="9">
        <f>SUM($C$8:I9)</f>
        <v>34061602.730646648</v>
      </c>
      <c r="J10" s="9">
        <f>SUM($C$8:J9)</f>
        <v>41459659.96676676</v>
      </c>
      <c r="K10" s="9">
        <f>SUM($C$8:K9)</f>
        <v>49597832.733557805</v>
      </c>
      <c r="L10" s="9">
        <f>SUM($C$8:L9)</f>
        <v>58515912.814372942</v>
      </c>
      <c r="M10" s="9">
        <f>SUM($C$8:M9)</f>
        <v>68255480.788396508</v>
      </c>
      <c r="N10" s="9">
        <f>SUM($C$8:N9)</f>
        <v>78859979.766791075</v>
      </c>
      <c r="O10" s="9">
        <f>SUM($C$8:O9)</f>
        <v>90374792.016231015</v>
      </c>
      <c r="P10" s="9">
        <f>SUM($C$8:P9)</f>
        <v>102847318.57910934</v>
      </c>
      <c r="Q10" s="9">
        <f>SUM($C$8:Q9)</f>
        <v>116327062.00374268</v>
      </c>
      <c r="R10" s="9">
        <f>SUM($C$8:R9)</f>
        <v>130865712.30208299</v>
      </c>
      <c r="S10" s="9">
        <f>SUM($C$8:S9)</f>
        <v>146517236.25678065</v>
      </c>
      <c r="T10" s="9">
        <f>SUM($C$8:T9)</f>
        <v>163337970.20393705</v>
      </c>
      <c r="U10" s="9">
        <f>SUM($C$8:U9)</f>
        <v>181386716.42253995</v>
      </c>
      <c r="V10" s="9">
        <f>SUM($C$8:V9)</f>
        <v>200724843.26640001</v>
      </c>
      <c r="W10" s="9">
        <f>SUM($C$8:W9)</f>
        <v>221416389.1794059</v>
      </c>
      <c r="X10" s="9">
        <f>SUM($C$8:X9)</f>
        <v>243528170.74009478</v>
      </c>
      <c r="Y10" s="9">
        <f>SUM($C$8:Y9)</f>
        <v>267129894.88690346</v>
      </c>
      <c r="Z10" s="9">
        <f>SUM($C$8:Z9)</f>
        <v>292294275.48102546</v>
      </c>
      <c r="AA10" s="9">
        <f>SUM($C$8:AA9)</f>
        <v>319097154.36956257</v>
      </c>
      <c r="AB10" s="9">
        <f>SUM($C$8:AB9)</f>
        <v>347617627.11762887</v>
      </c>
      <c r="AC10" s="9">
        <f>SUM($C$8:AC9)</f>
        <v>377938173.58425236</v>
      </c>
      <c r="AD10" s="9">
        <f>SUM($C$8:AD9)</f>
        <v>410144793.52332675</v>
      </c>
      <c r="AE10" s="9">
        <f>SUM($C$8:AE9)</f>
        <v>444327147.39750713</v>
      </c>
      <c r="AF10" s="9">
        <f>SUM($C$8:AF9)</f>
        <v>480578702.59982258</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x14ac:dyDescent="0.35">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row>
    <row r="12" spans="1:59" x14ac:dyDescent="0.35">
      <c r="A12" t="s">
        <v>15</v>
      </c>
      <c r="C12" s="9">
        <f>C7+C8+C9</f>
        <v>88767634.566392943</v>
      </c>
      <c r="D12" s="9">
        <f>D7+D8+D9</f>
        <v>92469064.106790453</v>
      </c>
      <c r="E12" s="9">
        <f>E7+E8+E9</f>
        <v>96705631.992124841</v>
      </c>
      <c r="F12" s="9">
        <f t="shared" ref="F12:H12" si="26">F7+F8+F9</f>
        <v>101507796.8126227</v>
      </c>
      <c r="G12" s="9">
        <f t="shared" si="26"/>
        <v>106907418.52661991</v>
      </c>
      <c r="H12" s="9">
        <f t="shared" si="26"/>
        <v>112937816.95852426</v>
      </c>
      <c r="I12" s="9">
        <f t="shared" ref="I12:AF12" si="27">I7+I8+I9</f>
        <v>119633832.60564664</v>
      </c>
      <c r="J12" s="9">
        <f t="shared" si="27"/>
        <v>127031889.84176676</v>
      </c>
      <c r="K12" s="9">
        <f t="shared" si="27"/>
        <v>135170062.60855782</v>
      </c>
      <c r="L12" s="9">
        <f t="shared" si="27"/>
        <v>144088142.68937296</v>
      </c>
      <c r="M12" s="9">
        <f t="shared" si="27"/>
        <v>153827710.66339654</v>
      </c>
      <c r="N12" s="9">
        <f t="shared" si="27"/>
        <v>164432209.64179111</v>
      </c>
      <c r="O12" s="9">
        <f t="shared" si="27"/>
        <v>175947021.89123106</v>
      </c>
      <c r="P12" s="9">
        <f t="shared" si="27"/>
        <v>188419548.45410937</v>
      </c>
      <c r="Q12" s="9">
        <f t="shared" si="27"/>
        <v>201899291.87874272</v>
      </c>
      <c r="R12" s="9">
        <f t="shared" si="27"/>
        <v>216437942.17708302</v>
      </c>
      <c r="S12" s="9">
        <f t="shared" si="27"/>
        <v>232089466.13178068</v>
      </c>
      <c r="T12" s="9">
        <f t="shared" si="27"/>
        <v>248910200.07893711</v>
      </c>
      <c r="U12" s="9">
        <f t="shared" si="27"/>
        <v>266958946.29754001</v>
      </c>
      <c r="V12" s="9">
        <f t="shared" si="27"/>
        <v>286297073.1414001</v>
      </c>
      <c r="W12" s="9">
        <f t="shared" si="27"/>
        <v>306988619.05440593</v>
      </c>
      <c r="X12" s="9">
        <f t="shared" si="27"/>
        <v>329100400.61509484</v>
      </c>
      <c r="Y12" s="9">
        <f t="shared" si="27"/>
        <v>352702124.76190352</v>
      </c>
      <c r="Z12" s="9">
        <f t="shared" si="27"/>
        <v>377866505.35602552</v>
      </c>
      <c r="AA12" s="9">
        <f t="shared" si="27"/>
        <v>404669384.24456257</v>
      </c>
      <c r="AB12" s="9">
        <f t="shared" si="27"/>
        <v>433189856.99262887</v>
      </c>
      <c r="AC12" s="9">
        <f t="shared" si="27"/>
        <v>463510403.45925242</v>
      </c>
      <c r="AD12" s="9">
        <f t="shared" si="27"/>
        <v>495717023.39832687</v>
      </c>
      <c r="AE12" s="9">
        <f t="shared" si="27"/>
        <v>529899377.27250719</v>
      </c>
      <c r="AF12" s="9">
        <f t="shared" si="27"/>
        <v>566150932.47482264</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row>
    <row r="13" spans="1:59" x14ac:dyDescent="0.35">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row>
    <row r="14" spans="1:59" x14ac:dyDescent="0.35">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row>
    <row r="15" spans="1:59" x14ac:dyDescent="0.3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row>
    <row r="16" spans="1:59" x14ac:dyDescent="0.35">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row>
    <row r="17" spans="1:59" x14ac:dyDescent="0.35">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row>
    <row r="18" spans="1:59" x14ac:dyDescent="0.35">
      <c r="A18" t="s">
        <v>8</v>
      </c>
      <c r="C18" s="9">
        <f>Investment!C25</f>
        <v>19497564.691392936</v>
      </c>
      <c r="D18" s="9">
        <f>Investment!D25</f>
        <v>20525258.660397507</v>
      </c>
      <c r="E18" s="9">
        <f>Investment!E25</f>
        <v>21598759.537174392</v>
      </c>
      <c r="F18" s="9">
        <f>Investment!F25</f>
        <v>22719946.60519674</v>
      </c>
      <c r="G18" s="9">
        <f>Investment!G25</f>
        <v>23890772.515806459</v>
      </c>
      <c r="H18" s="9">
        <f>Investment!H25</f>
        <v>25113266.059371475</v>
      </c>
      <c r="I18" s="9">
        <f>Investment!I25</f>
        <v>26389535.038668469</v>
      </c>
      <c r="J18" s="9">
        <f>Investment!J25</f>
        <v>27721769.248195678</v>
      </c>
      <c r="K18" s="9">
        <f>Investment!K25</f>
        <v>29112243.56325303</v>
      </c>
      <c r="L18" s="9">
        <f>Investment!L25</f>
        <v>30563321.14276389</v>
      </c>
      <c r="M18" s="9">
        <f>Investment!M25</f>
        <v>32077456.749954682</v>
      </c>
      <c r="N18" s="9">
        <f>Investment!N25</f>
        <v>33657200.195155494</v>
      </c>
      <c r="O18" s="9">
        <f>Investment!O25</f>
        <v>35305199.905137204</v>
      </c>
      <c r="P18" s="9">
        <f>Investment!P25</f>
        <v>37024206.623557903</v>
      </c>
      <c r="Q18" s="9">
        <f>Investment!Q25</f>
        <v>38817077.247254662</v>
      </c>
      <c r="R18" s="9">
        <f>Investment!R25</f>
        <v>40686778.803285494</v>
      </c>
      <c r="S18" s="9">
        <f>Investment!S25</f>
        <v>42636392.571801126</v>
      </c>
      <c r="T18" s="9">
        <f>Investment!T25</f>
        <v>44669118.360007174</v>
      </c>
      <c r="U18" s="9">
        <f>Investment!U25</f>
        <v>46788278.932664886</v>
      </c>
      <c r="V18" s="9">
        <f>Investment!V25</f>
        <v>48997324.604772054</v>
      </c>
      <c r="W18" s="9">
        <f>Investment!W25</f>
        <v>51299838.00226704</v>
      </c>
      <c r="X18" s="9">
        <f>Investment!X25</f>
        <v>53699538.996806391</v>
      </c>
      <c r="Y18" s="9">
        <f>Investment!Y25</f>
        <v>56200289.820881948</v>
      </c>
      <c r="Z18" s="9">
        <f>Investment!Z25</f>
        <v>58806100.369765624</v>
      </c>
      <c r="AA18" s="9">
        <f>Investment!AA25</f>
        <v>61521133.697001286</v>
      </c>
      <c r="AB18" s="9">
        <f>Investment!AB25</f>
        <v>64349711.710401356</v>
      </c>
      <c r="AC18" s="9">
        <f>Investment!AC25</f>
        <v>67296321.075753301</v>
      </c>
      <c r="AD18" s="9">
        <f>Investment!AD25</f>
        <v>70365619.335696355</v>
      </c>
      <c r="AE18" s="9">
        <f>Investment!AE25</f>
        <v>73562441.251494154</v>
      </c>
      <c r="AF18" s="9">
        <f>Investment!AF25</f>
        <v>76891805.375703275</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row>
    <row r="19" spans="1:59" x14ac:dyDescent="0.35">
      <c r="A19" t="s">
        <v>44</v>
      </c>
      <c r="C19" s="9">
        <f>$C$6-C7+C18</f>
        <v>105069794.56639293</v>
      </c>
      <c r="D19" s="9">
        <f>D18+C20</f>
        <v>122399648.5353975</v>
      </c>
      <c r="E19" s="9">
        <f>E18+D20</f>
        <v>140296978.53217438</v>
      </c>
      <c r="F19" s="9">
        <f t="shared" ref="F19:AF19" si="28">F18+E20</f>
        <v>158780357.25203672</v>
      </c>
      <c r="G19" s="9">
        <f t="shared" si="28"/>
        <v>177868964.94734532</v>
      </c>
      <c r="H19" s="9">
        <f t="shared" si="28"/>
        <v>197582609.29271957</v>
      </c>
      <c r="I19" s="9">
        <f t="shared" si="28"/>
        <v>217941745.89948368</v>
      </c>
      <c r="J19" s="9">
        <f t="shared" si="28"/>
        <v>238967499.50055698</v>
      </c>
      <c r="K19" s="9">
        <f t="shared" si="28"/>
        <v>260681685.82768989</v>
      </c>
      <c r="L19" s="9">
        <f t="shared" si="28"/>
        <v>283106834.20366275</v>
      </c>
      <c r="M19" s="9">
        <f t="shared" si="28"/>
        <v>306266210.87280232</v>
      </c>
      <c r="N19" s="9">
        <f t="shared" si="28"/>
        <v>330183843.09393424</v>
      </c>
      <c r="O19" s="9">
        <f t="shared" si="28"/>
        <v>354884544.02067685</v>
      </c>
      <c r="P19" s="9">
        <f t="shared" si="28"/>
        <v>380393938.39479488</v>
      </c>
      <c r="Q19" s="9">
        <f t="shared" si="28"/>
        <v>406738489.07917124</v>
      </c>
      <c r="R19" s="9">
        <f t="shared" si="28"/>
        <v>433945524.4578234</v>
      </c>
      <c r="S19" s="9">
        <f t="shared" si="28"/>
        <v>462043266.7312842</v>
      </c>
      <c r="T19" s="9">
        <f t="shared" si="28"/>
        <v>491060861.13659376</v>
      </c>
      <c r="U19" s="9">
        <f t="shared" si="28"/>
        <v>521028406.1221022</v>
      </c>
      <c r="V19" s="9">
        <f t="shared" si="28"/>
        <v>551976984.50827134</v>
      </c>
      <c r="W19" s="9">
        <f t="shared" si="28"/>
        <v>583938695.66667819</v>
      </c>
      <c r="X19" s="9">
        <f t="shared" si="28"/>
        <v>616946688.75047863</v>
      </c>
      <c r="Y19" s="9">
        <f t="shared" si="28"/>
        <v>651035197.01067173</v>
      </c>
      <c r="Z19" s="9">
        <f t="shared" si="28"/>
        <v>686239573.23362875</v>
      </c>
      <c r="AA19" s="9">
        <f t="shared" si="28"/>
        <v>722596326.33650804</v>
      </c>
      <c r="AB19" s="9">
        <f t="shared" si="28"/>
        <v>760143159.1583724</v>
      </c>
      <c r="AC19" s="9">
        <f t="shared" si="28"/>
        <v>798919007.48605943</v>
      </c>
      <c r="AD19" s="9">
        <f t="shared" si="28"/>
        <v>838964080.35513222</v>
      </c>
      <c r="AE19" s="9">
        <f t="shared" si="28"/>
        <v>880319901.66755199</v>
      </c>
      <c r="AF19" s="9">
        <f t="shared" si="28"/>
        <v>923029353.16907501</v>
      </c>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row>
    <row r="20" spans="1:59" x14ac:dyDescent="0.35">
      <c r="A20" t="s">
        <v>10</v>
      </c>
      <c r="C20" s="9">
        <f>C19-C8-C9</f>
        <v>101874389.87499999</v>
      </c>
      <c r="D20" s="9">
        <f>D19-D8-D9</f>
        <v>118698218.99499999</v>
      </c>
      <c r="E20" s="9">
        <f t="shared" ref="E20:AF20" si="29">E19-E8-E9</f>
        <v>136060410.64683998</v>
      </c>
      <c r="F20" s="9">
        <f t="shared" si="29"/>
        <v>153978192.43153885</v>
      </c>
      <c r="G20" s="9">
        <f t="shared" si="29"/>
        <v>172469343.2333481</v>
      </c>
      <c r="H20" s="9">
        <f t="shared" si="29"/>
        <v>191552210.86081523</v>
      </c>
      <c r="I20" s="9">
        <f t="shared" si="29"/>
        <v>211245730.2523613</v>
      </c>
      <c r="J20" s="9">
        <f t="shared" si="29"/>
        <v>231569442.26443687</v>
      </c>
      <c r="K20" s="9">
        <f t="shared" si="29"/>
        <v>252543513.06089884</v>
      </c>
      <c r="L20" s="9">
        <f t="shared" si="29"/>
        <v>274188754.12284762</v>
      </c>
      <c r="M20" s="9">
        <f t="shared" si="29"/>
        <v>296526642.89877874</v>
      </c>
      <c r="N20" s="9">
        <f t="shared" si="29"/>
        <v>319579344.11553967</v>
      </c>
      <c r="O20" s="9">
        <f t="shared" si="29"/>
        <v>343369731.77123696</v>
      </c>
      <c r="P20" s="9">
        <f t="shared" si="29"/>
        <v>367921411.83191657</v>
      </c>
      <c r="Q20" s="9">
        <f t="shared" si="29"/>
        <v>393258745.65453792</v>
      </c>
      <c r="R20" s="9">
        <f t="shared" si="29"/>
        <v>419406874.15948308</v>
      </c>
      <c r="S20" s="9">
        <f t="shared" si="29"/>
        <v>446391742.77658659</v>
      </c>
      <c r="T20" s="9">
        <f t="shared" si="29"/>
        <v>474240127.18943733</v>
      </c>
      <c r="U20" s="9">
        <f t="shared" si="29"/>
        <v>502979659.90349931</v>
      </c>
      <c r="V20" s="9">
        <f t="shared" si="29"/>
        <v>532638857.66441119</v>
      </c>
      <c r="W20" s="9">
        <f t="shared" si="29"/>
        <v>563247149.75367224</v>
      </c>
      <c r="X20" s="9">
        <f t="shared" si="29"/>
        <v>594834907.18978977</v>
      </c>
      <c r="Y20" s="9">
        <f t="shared" si="29"/>
        <v>627433472.86386311</v>
      </c>
      <c r="Z20" s="9">
        <f t="shared" si="29"/>
        <v>661075192.6395067</v>
      </c>
      <c r="AA20" s="9">
        <f t="shared" si="29"/>
        <v>695793447.44797099</v>
      </c>
      <c r="AB20" s="9">
        <f t="shared" si="29"/>
        <v>731622686.4103061</v>
      </c>
      <c r="AC20" s="9">
        <f t="shared" si="29"/>
        <v>768598461.01943588</v>
      </c>
      <c r="AD20" s="9">
        <f t="shared" si="29"/>
        <v>806757460.41605783</v>
      </c>
      <c r="AE20" s="9">
        <f t="shared" si="29"/>
        <v>846137547.79337168</v>
      </c>
      <c r="AF20" s="9">
        <f t="shared" si="29"/>
        <v>886777797.96675956</v>
      </c>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row>
    <row r="21" spans="1:59" x14ac:dyDescent="0.35">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row>
    <row r="22" spans="1:59" x14ac:dyDescent="0.35">
      <c r="A22" t="s">
        <v>36</v>
      </c>
      <c r="C22" s="9">
        <f>'Balance Sheet'!B11</f>
        <v>19017711.02</v>
      </c>
      <c r="D22" s="9">
        <f ca="1">'Balance Sheet'!C11</f>
        <v>35375633.457384214</v>
      </c>
      <c r="E22" s="9">
        <f ca="1">'Balance Sheet'!D11</f>
        <v>48293987.48992382</v>
      </c>
      <c r="F22" s="9">
        <f ca="1">'Balance Sheet'!E11</f>
        <v>58548297.644741096</v>
      </c>
      <c r="G22" s="9">
        <f ca="1">'Balance Sheet'!F11</f>
        <v>66721905.440627553</v>
      </c>
      <c r="H22" s="9">
        <f ca="1">'Balance Sheet'!G11</f>
        <v>73850702.761372656</v>
      </c>
      <c r="I22" s="9">
        <f ca="1">'Balance Sheet'!H11</f>
        <v>80089936.233036891</v>
      </c>
      <c r="J22" s="9">
        <f ca="1">'Balance Sheet'!I11</f>
        <v>86375952.76196222</v>
      </c>
      <c r="K22" s="9">
        <f ca="1">'Balance Sheet'!J11</f>
        <v>92625594.895931154</v>
      </c>
      <c r="L22" s="9">
        <f ca="1">'Balance Sheet'!K11</f>
        <v>98742818.303342581</v>
      </c>
      <c r="M22" s="9">
        <f ca="1">'Balance Sheet'!L11</f>
        <v>105007433.50519441</v>
      </c>
      <c r="N22" s="9">
        <f ca="1">'Balance Sheet'!M11</f>
        <v>111362627.31372184</v>
      </c>
      <c r="O22" s="9">
        <f ca="1">'Balance Sheet'!N11</f>
        <v>117742616.18553597</v>
      </c>
      <c r="P22" s="9">
        <f ca="1">'Balance Sheet'!O11</f>
        <v>124307666.78768781</v>
      </c>
      <c r="Q22" s="9">
        <f ca="1">'Balance Sheet'!P11</f>
        <v>131259710.74714293</v>
      </c>
      <c r="R22" s="9">
        <f ca="1">'Balance Sheet'!Q11</f>
        <v>138580859.26777047</v>
      </c>
      <c r="S22" s="9">
        <f ca="1">'Balance Sheet'!R11</f>
        <v>146248695.20866483</v>
      </c>
      <c r="T22" s="9">
        <f ca="1">'Balance Sheet'!S11</f>
        <v>154235808.37890321</v>
      </c>
      <c r="U22" s="9">
        <f ca="1">'Balance Sheet'!T11</f>
        <v>162509294.15794021</v>
      </c>
      <c r="V22" s="9">
        <f ca="1">'Balance Sheet'!U11</f>
        <v>171030212.90007442</v>
      </c>
      <c r="W22" s="9">
        <f ca="1">'Balance Sheet'!V11</f>
        <v>179753007.41815582</v>
      </c>
      <c r="X22" s="9">
        <f ca="1">'Balance Sheet'!W11</f>
        <v>188989531.4254171</v>
      </c>
      <c r="Y22" s="9">
        <f ca="1">'Balance Sheet'!X11</f>
        <v>198730779.0646261</v>
      </c>
      <c r="Z22" s="9">
        <f ca="1">'Balance Sheet'!Y11</f>
        <v>208964023.28508711</v>
      </c>
      <c r="AA22" s="9">
        <f ca="1">'Balance Sheet'!Z11</f>
        <v>219672428.51158947</v>
      </c>
      <c r="AB22" s="9">
        <f ca="1">'Balance Sheet'!AA11</f>
        <v>230834633.53228134</v>
      </c>
      <c r="AC22" s="9">
        <f ca="1">'Balance Sheet'!AB11</f>
        <v>242424302.62495428</v>
      </c>
      <c r="AD22" s="9">
        <f ca="1">'Balance Sheet'!AC11</f>
        <v>254409642.8202607</v>
      </c>
      <c r="AE22" s="9">
        <f ca="1">'Balance Sheet'!AD11</f>
        <v>266752885.07242757</v>
      </c>
      <c r="AF22" s="9">
        <f ca="1">'Balance Sheet'!AE11</f>
        <v>279949473.4582752</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row>
    <row r="23" spans="1:59" x14ac:dyDescent="0.35">
      <c r="A23" t="s">
        <v>37</v>
      </c>
      <c r="C23" s="9">
        <f>C20-C22</f>
        <v>82856678.854999989</v>
      </c>
      <c r="D23" s="9">
        <f t="shared" ref="D23:AF23" ca="1" si="30">D20-D22</f>
        <v>83322585.537615776</v>
      </c>
      <c r="E23" s="9">
        <f t="shared" ca="1" si="30"/>
        <v>87766423.156916156</v>
      </c>
      <c r="F23" s="9">
        <f t="shared" ca="1" si="30"/>
        <v>95429894.786797762</v>
      </c>
      <c r="G23" s="9">
        <f t="shared" ca="1" si="30"/>
        <v>105747437.79272056</v>
      </c>
      <c r="H23" s="9">
        <f t="shared" ca="1" si="30"/>
        <v>117701508.09944257</v>
      </c>
      <c r="I23" s="9">
        <f t="shared" ca="1" si="30"/>
        <v>131155794.01932441</v>
      </c>
      <c r="J23" s="9">
        <f ca="1">J20-J22</f>
        <v>145193489.50247467</v>
      </c>
      <c r="K23" s="9">
        <f t="shared" ca="1" si="30"/>
        <v>159917918.16496769</v>
      </c>
      <c r="L23" s="9">
        <f t="shared" ca="1" si="30"/>
        <v>175445935.81950504</v>
      </c>
      <c r="M23" s="9">
        <f t="shared" ca="1" si="30"/>
        <v>191519209.39358431</v>
      </c>
      <c r="N23" s="9">
        <f t="shared" ca="1" si="30"/>
        <v>208216716.80181783</v>
      </c>
      <c r="O23" s="9">
        <f t="shared" ca="1" si="30"/>
        <v>225627115.58570099</v>
      </c>
      <c r="P23" s="9">
        <f t="shared" ca="1" si="30"/>
        <v>243613745.04422876</v>
      </c>
      <c r="Q23" s="9">
        <f t="shared" ca="1" si="30"/>
        <v>261999034.90739501</v>
      </c>
      <c r="R23" s="9">
        <f t="shared" ca="1" si="30"/>
        <v>280826014.89171261</v>
      </c>
      <c r="S23" s="9">
        <f t="shared" ca="1" si="30"/>
        <v>300143047.56792176</v>
      </c>
      <c r="T23" s="9">
        <f t="shared" ca="1" si="30"/>
        <v>320004318.81053412</v>
      </c>
      <c r="U23" s="9">
        <f t="shared" ca="1" si="30"/>
        <v>340470365.7455591</v>
      </c>
      <c r="V23" s="9">
        <f t="shared" ca="1" si="30"/>
        <v>361608644.76433676</v>
      </c>
      <c r="W23" s="9">
        <f t="shared" ca="1" si="30"/>
        <v>383494142.33551645</v>
      </c>
      <c r="X23" s="9">
        <f t="shared" ca="1" si="30"/>
        <v>405845375.76437271</v>
      </c>
      <c r="Y23" s="9">
        <f t="shared" ca="1" si="30"/>
        <v>428702693.79923701</v>
      </c>
      <c r="Z23" s="9">
        <f t="shared" ca="1" si="30"/>
        <v>452111169.35441959</v>
      </c>
      <c r="AA23" s="9">
        <f t="shared" ca="1" si="30"/>
        <v>476121018.93638152</v>
      </c>
      <c r="AB23" s="9">
        <f t="shared" ca="1" si="30"/>
        <v>500788052.87802476</v>
      </c>
      <c r="AC23" s="9">
        <f t="shared" ca="1" si="30"/>
        <v>526174158.3944816</v>
      </c>
      <c r="AD23" s="9">
        <f t="shared" ca="1" si="30"/>
        <v>552347817.59579706</v>
      </c>
      <c r="AE23" s="9">
        <f t="shared" ca="1" si="30"/>
        <v>579384662.72094417</v>
      </c>
      <c r="AF23" s="9">
        <f t="shared" ca="1" si="30"/>
        <v>606828324.50848436</v>
      </c>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row>
    <row r="24" spans="1:59" x14ac:dyDescent="0.35">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row>
    <row r="25" spans="1:59" x14ac:dyDescent="0.35">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row>
    <row r="26" spans="1:59" x14ac:dyDescent="0.35">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row>
    <row r="27" spans="1:59" x14ac:dyDescent="0.35">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1:59" x14ac:dyDescent="0.3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row>
    <row r="29" spans="1:59" x14ac:dyDescent="0.35">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row>
    <row r="30" spans="1:59" x14ac:dyDescent="0.3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1:59" x14ac:dyDescent="0.35">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row>
    <row r="32" spans="1:59" x14ac:dyDescent="0.35">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row>
    <row r="33" spans="3:59" x14ac:dyDescent="0.35">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row>
    <row r="34" spans="3:59" x14ac:dyDescent="0.35">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row>
    <row r="35" spans="3:59" x14ac:dyDescent="0.35">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row>
    <row r="36" spans="3:59" x14ac:dyDescent="0.35">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row>
    <row r="37" spans="3:59" x14ac:dyDescent="0.35">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row>
    <row r="38" spans="3:59" x14ac:dyDescent="0.35">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row>
    <row r="39" spans="3:59" x14ac:dyDescent="0.35">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row>
  </sheetData>
  <sheetProtection algorithmName="SHA-512" hashValue="nG0HQndXtYFwSfUNkVxUWGTpXEF7QbmVsA+Xrg4HcbCfeTmA41IGvSEkpzWas9Ivr7Gu2GUQ91mjRHB65rurWw==" saltValue="SjA9/DFutEOnLtXUHd07jw==" spinCount="100000"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1CCC-AFFB-0044-8E4B-EF7963137FBB}">
  <sheetPr codeName="Sheet12"/>
  <dimension ref="A1:AP9"/>
  <sheetViews>
    <sheetView zoomScaleNormal="100" workbookViewId="0">
      <pane xSplit="1" topLeftCell="B1" activePane="topRight" state="frozen"/>
      <selection pane="topRight" sqref="A1:XFD1048576"/>
    </sheetView>
  </sheetViews>
  <sheetFormatPr defaultColWidth="10.83203125" defaultRowHeight="15.5" x14ac:dyDescent="0.35"/>
  <cols>
    <col min="1" max="1" width="31.83203125" style="63" bestFit="1" customWidth="1"/>
    <col min="2" max="2" width="21.83203125" style="63" customWidth="1"/>
    <col min="3" max="3" width="15.5" style="63" bestFit="1" customWidth="1"/>
    <col min="4" max="4" width="16.08203125" style="63" bestFit="1" customWidth="1"/>
    <col min="5" max="9" width="15.5" style="63" bestFit="1" customWidth="1"/>
    <col min="10" max="31" width="16.5" style="63" bestFit="1" customWidth="1"/>
    <col min="32" max="32" width="18.08203125" style="63" bestFit="1" customWidth="1"/>
    <col min="33" max="42" width="16.5" style="63" bestFit="1" customWidth="1"/>
    <col min="43" max="16384" width="10.83203125" style="63"/>
  </cols>
  <sheetData>
    <row r="1" spans="1:42" ht="21" x14ac:dyDescent="0.5">
      <c r="A1" s="15" t="s">
        <v>167</v>
      </c>
    </row>
    <row r="3" spans="1:42" s="14" customFormat="1" x14ac:dyDescent="0.35">
      <c r="C3" s="14">
        <v>2022</v>
      </c>
      <c r="D3" s="14">
        <f t="shared" ref="D3:AF3" si="0">C3+1</f>
        <v>2023</v>
      </c>
      <c r="E3" s="14">
        <f t="shared" si="0"/>
        <v>2024</v>
      </c>
      <c r="F3" s="14">
        <f t="shared" si="0"/>
        <v>2025</v>
      </c>
      <c r="G3" s="14">
        <f t="shared" si="0"/>
        <v>2026</v>
      </c>
      <c r="H3" s="14">
        <f t="shared" si="0"/>
        <v>2027</v>
      </c>
      <c r="I3" s="14">
        <f t="shared" si="0"/>
        <v>2028</v>
      </c>
      <c r="J3" s="14">
        <f t="shared" si="0"/>
        <v>2029</v>
      </c>
      <c r="K3" s="14">
        <f t="shared" si="0"/>
        <v>2030</v>
      </c>
      <c r="L3" s="14">
        <f t="shared" si="0"/>
        <v>2031</v>
      </c>
      <c r="M3" s="14">
        <f t="shared" si="0"/>
        <v>2032</v>
      </c>
      <c r="N3" s="14">
        <f t="shared" si="0"/>
        <v>2033</v>
      </c>
      <c r="O3" s="14">
        <f t="shared" si="0"/>
        <v>2034</v>
      </c>
      <c r="P3" s="14">
        <f t="shared" si="0"/>
        <v>2035</v>
      </c>
      <c r="Q3" s="14">
        <f t="shared" si="0"/>
        <v>2036</v>
      </c>
      <c r="R3" s="14">
        <f t="shared" si="0"/>
        <v>2037</v>
      </c>
      <c r="S3" s="14">
        <f t="shared" si="0"/>
        <v>2038</v>
      </c>
      <c r="T3" s="14">
        <f t="shared" si="0"/>
        <v>2039</v>
      </c>
      <c r="U3" s="14">
        <f t="shared" si="0"/>
        <v>2040</v>
      </c>
      <c r="V3" s="14">
        <f t="shared" si="0"/>
        <v>2041</v>
      </c>
      <c r="W3" s="14">
        <f t="shared" si="0"/>
        <v>2042</v>
      </c>
      <c r="X3" s="14">
        <f t="shared" si="0"/>
        <v>2043</v>
      </c>
      <c r="Y3" s="14">
        <f t="shared" si="0"/>
        <v>2044</v>
      </c>
      <c r="Z3" s="14">
        <f t="shared" si="0"/>
        <v>2045</v>
      </c>
      <c r="AA3" s="14">
        <f t="shared" si="0"/>
        <v>2046</v>
      </c>
      <c r="AB3" s="14">
        <f t="shared" si="0"/>
        <v>2047</v>
      </c>
      <c r="AC3" s="14">
        <f t="shared" si="0"/>
        <v>2048</v>
      </c>
      <c r="AD3" s="14">
        <f t="shared" si="0"/>
        <v>2049</v>
      </c>
      <c r="AE3" s="14">
        <f t="shared" si="0"/>
        <v>2050</v>
      </c>
      <c r="AF3" s="14">
        <f t="shared" si="0"/>
        <v>2051</v>
      </c>
    </row>
    <row r="5" spans="1:42" x14ac:dyDescent="0.35">
      <c r="A5" s="63" t="s">
        <v>2</v>
      </c>
      <c r="C5" s="1">
        <f>Assumptions!C20</f>
        <v>19017711.02</v>
      </c>
      <c r="D5" s="1">
        <f ca="1">C5+C6</f>
        <v>35375633.457384214</v>
      </c>
      <c r="E5" s="1">
        <f t="shared" ref="E5:AF5" ca="1" si="1">D5+D6</f>
        <v>48293987.48992382</v>
      </c>
      <c r="F5" s="1">
        <f t="shared" ca="1" si="1"/>
        <v>58548297.644741096</v>
      </c>
      <c r="G5" s="1">
        <f t="shared" ca="1" si="1"/>
        <v>66721905.440627553</v>
      </c>
      <c r="H5" s="1">
        <f t="shared" ca="1" si="1"/>
        <v>73850702.761372656</v>
      </c>
      <c r="I5" s="1">
        <f t="shared" ca="1" si="1"/>
        <v>80089936.233036891</v>
      </c>
      <c r="J5" s="1">
        <f t="shared" ca="1" si="1"/>
        <v>86375952.76196222</v>
      </c>
      <c r="K5" s="1">
        <f t="shared" ca="1" si="1"/>
        <v>92625594.895931154</v>
      </c>
      <c r="L5" s="1">
        <f t="shared" ca="1" si="1"/>
        <v>98742818.303342581</v>
      </c>
      <c r="M5" s="1">
        <f t="shared" ca="1" si="1"/>
        <v>105007433.50519441</v>
      </c>
      <c r="N5" s="1">
        <f t="shared" ca="1" si="1"/>
        <v>111362627.31372184</v>
      </c>
      <c r="O5" s="1">
        <f t="shared" ca="1" si="1"/>
        <v>117742616.18553597</v>
      </c>
      <c r="P5" s="1">
        <f t="shared" ca="1" si="1"/>
        <v>124307666.78768781</v>
      </c>
      <c r="Q5" s="1">
        <f t="shared" ca="1" si="1"/>
        <v>131259710.74714293</v>
      </c>
      <c r="R5" s="1">
        <f t="shared" ca="1" si="1"/>
        <v>138580859.26777047</v>
      </c>
      <c r="S5" s="1">
        <f t="shared" ca="1" si="1"/>
        <v>146248695.20866483</v>
      </c>
      <c r="T5" s="1">
        <f t="shared" ca="1" si="1"/>
        <v>154235808.37890321</v>
      </c>
      <c r="U5" s="1">
        <f t="shared" ca="1" si="1"/>
        <v>162509294.15794021</v>
      </c>
      <c r="V5" s="1">
        <f t="shared" ca="1" si="1"/>
        <v>171030212.90007442</v>
      </c>
      <c r="W5" s="1">
        <f t="shared" ca="1" si="1"/>
        <v>179753007.41815582</v>
      </c>
      <c r="X5" s="1">
        <f t="shared" ca="1" si="1"/>
        <v>188989531.4254171</v>
      </c>
      <c r="Y5" s="1">
        <f t="shared" ca="1" si="1"/>
        <v>198730779.0646261</v>
      </c>
      <c r="Z5" s="1">
        <f t="shared" ca="1" si="1"/>
        <v>208964023.28508711</v>
      </c>
      <c r="AA5" s="1">
        <f t="shared" ca="1" si="1"/>
        <v>219672428.51158947</v>
      </c>
      <c r="AB5" s="1">
        <f t="shared" ca="1" si="1"/>
        <v>230834633.53228134</v>
      </c>
      <c r="AC5" s="1">
        <f t="shared" ca="1" si="1"/>
        <v>242424302.62495428</v>
      </c>
      <c r="AD5" s="1">
        <f t="shared" ca="1" si="1"/>
        <v>254409642.8202607</v>
      </c>
      <c r="AE5" s="1">
        <f t="shared" ca="1" si="1"/>
        <v>266752885.07242757</v>
      </c>
      <c r="AF5" s="1">
        <f t="shared" ca="1" si="1"/>
        <v>279949473.4582752</v>
      </c>
      <c r="AG5" s="1"/>
      <c r="AH5" s="1"/>
      <c r="AI5" s="1"/>
      <c r="AJ5" s="1"/>
      <c r="AK5" s="1"/>
      <c r="AL5" s="1"/>
      <c r="AM5" s="1"/>
      <c r="AN5" s="1"/>
      <c r="AO5" s="1"/>
      <c r="AP5" s="1"/>
    </row>
    <row r="6" spans="1:42" x14ac:dyDescent="0.35">
      <c r="A6" s="63" t="s">
        <v>3</v>
      </c>
      <c r="C6" s="1">
        <f ca="1">-'Cash Flow'!C13</f>
        <v>16357922.437384214</v>
      </c>
      <c r="D6" s="1">
        <f ca="1">-'Cash Flow'!D13</f>
        <v>12918354.032539602</v>
      </c>
      <c r="E6" s="1">
        <f ca="1">-'Cash Flow'!E13</f>
        <v>10254310.154817276</v>
      </c>
      <c r="F6" s="1">
        <f ca="1">-'Cash Flow'!F13</f>
        <v>8173607.795886457</v>
      </c>
      <c r="G6" s="1">
        <f ca="1">-'Cash Flow'!G13</f>
        <v>7128797.3207451086</v>
      </c>
      <c r="H6" s="1">
        <f ca="1">-'Cash Flow'!H13</f>
        <v>6239233.4716642387</v>
      </c>
      <c r="I6" s="1">
        <f ca="1">-'Cash Flow'!I13</f>
        <v>6286016.5289253294</v>
      </c>
      <c r="J6" s="1">
        <f ca="1">-'Cash Flow'!J13</f>
        <v>6249642.1339689419</v>
      </c>
      <c r="K6" s="1">
        <f ca="1">-'Cash Flow'!K13</f>
        <v>6117223.4074114189</v>
      </c>
      <c r="L6" s="1">
        <f ca="1">-'Cash Flow'!L13</f>
        <v>6264615.2018518299</v>
      </c>
      <c r="M6" s="1">
        <f ca="1">-'Cash Flow'!M13</f>
        <v>6355193.8085274212</v>
      </c>
      <c r="N6" s="1">
        <f ca="1">-'Cash Flow'!N13</f>
        <v>6379988.8718141243</v>
      </c>
      <c r="O6" s="1">
        <f ca="1">-'Cash Flow'!O13</f>
        <v>6565050.6021518409</v>
      </c>
      <c r="P6" s="1">
        <f ca="1">-'Cash Flow'!P13</f>
        <v>6952043.9594551176</v>
      </c>
      <c r="Q6" s="1">
        <f ca="1">-'Cash Flow'!Q13</f>
        <v>7321148.5206275545</v>
      </c>
      <c r="R6" s="1">
        <f ca="1">-'Cash Flow'!R13</f>
        <v>7667835.9408943728</v>
      </c>
      <c r="S6" s="1">
        <f ca="1">-'Cash Flow'!S13</f>
        <v>7987113.1702383757</v>
      </c>
      <c r="T6" s="1">
        <f ca="1">-'Cash Flow'!T13</f>
        <v>8273485.7790370062</v>
      </c>
      <c r="U6" s="1">
        <f ca="1">-'Cash Flow'!U13</f>
        <v>8520918.7421342209</v>
      </c>
      <c r="V6" s="1">
        <f ca="1">-'Cash Flow'!V13</f>
        <v>8722794.5180813968</v>
      </c>
      <c r="W6" s="1">
        <f ca="1">-'Cash Flow'!W13</f>
        <v>9236524.0072612837</v>
      </c>
      <c r="X6" s="1">
        <f ca="1">-'Cash Flow'!X13</f>
        <v>9741247.6392089948</v>
      </c>
      <c r="Y6" s="1">
        <f ca="1">-'Cash Flow'!Y13</f>
        <v>10233244.220460996</v>
      </c>
      <c r="Z6" s="1">
        <f ca="1">-'Cash Flow'!Z13</f>
        <v>10708405.226502374</v>
      </c>
      <c r="AA6" s="1">
        <f ca="1">-'Cash Flow'!AA13</f>
        <v>11162205.020691864</v>
      </c>
      <c r="AB6" s="1">
        <f ca="1">-'Cash Flow'!AB13</f>
        <v>11589669.092672937</v>
      </c>
      <c r="AC6" s="1">
        <f ca="1">-'Cash Flow'!AC13</f>
        <v>11985340.195306435</v>
      </c>
      <c r="AD6" s="1">
        <f ca="1">-'Cash Flow'!AD13</f>
        <v>12343242.252166882</v>
      </c>
      <c r="AE6" s="1">
        <f ca="1">-'Cash Flow'!AE13</f>
        <v>13196588.385847628</v>
      </c>
      <c r="AF6" s="1">
        <f ca="1">-'Cash Flow'!AF13</f>
        <v>14069571.499413952</v>
      </c>
      <c r="AG6" s="1"/>
      <c r="AH6" s="1"/>
      <c r="AI6" s="1"/>
      <c r="AJ6" s="1"/>
      <c r="AK6" s="1"/>
      <c r="AL6" s="1"/>
      <c r="AM6" s="1"/>
      <c r="AN6" s="1"/>
      <c r="AO6" s="1"/>
      <c r="AP6" s="1"/>
    </row>
    <row r="7" spans="1:42"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42" x14ac:dyDescent="0.35">
      <c r="A8" s="63" t="s">
        <v>5</v>
      </c>
      <c r="C8" s="1">
        <f ca="1">IF(SUM(C5:C6)&gt;0,Assumptions!$C$26*SUM(C5:C6),Assumptions!$C$27*(SUM(C5:C6)))</f>
        <v>1238147.1710084477</v>
      </c>
      <c r="D8" s="1">
        <f ca="1">IF(SUM(D5:D6)&gt;0,Assumptions!$C$26*SUM(D5:D6),Assumptions!$C$27*(SUM(D5:D6)))</f>
        <v>1690289.5621473338</v>
      </c>
      <c r="E8" s="1">
        <f ca="1">IF(SUM(E5:E6)&gt;0,Assumptions!$C$26*SUM(E5:E6),Assumptions!$C$27*(SUM(E5:E6)))</f>
        <v>2049190.4175659386</v>
      </c>
      <c r="F8" s="1">
        <f ca="1">IF(SUM(F5:F6)&gt;0,Assumptions!$C$26*SUM(F5:F6),Assumptions!$C$27*(SUM(F5:F6)))</f>
        <v>2335266.6904219645</v>
      </c>
      <c r="G8" s="1">
        <f ca="1">IF(SUM(G5:G6)&gt;0,Assumptions!$C$26*SUM(G5:G6),Assumptions!$C$27*(SUM(G5:G6)))</f>
        <v>2584774.596648043</v>
      </c>
      <c r="H8" s="1">
        <f ca="1">IF(SUM(H5:H6)&gt;0,Assumptions!$C$26*SUM(H5:H6),Assumptions!$C$27*(SUM(H5:H6)))</f>
        <v>2803147.7681562915</v>
      </c>
      <c r="I8" s="1">
        <f ca="1">IF(SUM(I5:I6)&gt;0,Assumptions!$C$26*SUM(I5:I6),Assumptions!$C$27*(SUM(I5:I6)))</f>
        <v>3023158.3466686779</v>
      </c>
      <c r="J8" s="1">
        <f ca="1">IF(SUM(J5:J6)&gt;0,Assumptions!$C$26*SUM(J5:J6),Assumptions!$C$27*(SUM(J5:J6)))</f>
        <v>3241895.8213575906</v>
      </c>
      <c r="K8" s="1">
        <f ca="1">IF(SUM(K5:K6)&gt;0,Assumptions!$C$26*SUM(K5:K6),Assumptions!$C$27*(SUM(K5:K6)))</f>
        <v>3455998.6406169906</v>
      </c>
      <c r="L8" s="1">
        <f ca="1">IF(SUM(L5:L6)&gt;0,Assumptions!$C$26*SUM(L5:L6),Assumptions!$C$27*(SUM(L5:L6)))</f>
        <v>3675260.1726818047</v>
      </c>
      <c r="M8" s="1">
        <f ca="1">IF(SUM(M5:M6)&gt;0,Assumptions!$C$26*SUM(M5:M6),Assumptions!$C$27*(SUM(M5:M6)))</f>
        <v>3897691.9559802646</v>
      </c>
      <c r="N8" s="1">
        <f ca="1">IF(SUM(N5:N6)&gt;0,Assumptions!$C$26*SUM(N5:N6),Assumptions!$C$27*(SUM(N5:N6)))</f>
        <v>4120991.5664937594</v>
      </c>
      <c r="O8" s="1">
        <f ca="1">IF(SUM(O5:O6)&gt;0,Assumptions!$C$26*SUM(O5:O6),Assumptions!$C$27*(SUM(O5:O6)))</f>
        <v>4350768.3375690738</v>
      </c>
      <c r="P8" s="1">
        <f ca="1">IF(SUM(P5:P6)&gt;0,Assumptions!$C$26*SUM(P5:P6),Assumptions!$C$27*(SUM(P5:P6)))</f>
        <v>4594089.8761500027</v>
      </c>
      <c r="Q8" s="1">
        <f ca="1">IF(SUM(Q5:Q6)&gt;0,Assumptions!$C$26*SUM(Q5:Q6),Assumptions!$C$27*(SUM(Q5:Q6)))</f>
        <v>4850330.0743719665</v>
      </c>
      <c r="R8" s="1">
        <f ca="1">IF(SUM(R5:R6)&gt;0,Assumptions!$C$26*SUM(R5:R6),Assumptions!$C$27*(SUM(R5:R6)))</f>
        <v>5118704.3323032698</v>
      </c>
      <c r="S8" s="1">
        <f ca="1">IF(SUM(S5:S6)&gt;0,Assumptions!$C$26*SUM(S5:S6),Assumptions!$C$27*(SUM(S5:S6)))</f>
        <v>5398253.2932616128</v>
      </c>
      <c r="T8" s="1">
        <f ca="1">IF(SUM(T5:T6)&gt;0,Assumptions!$C$26*SUM(T5:T6),Assumptions!$C$27*(SUM(T5:T6)))</f>
        <v>5687825.295527908</v>
      </c>
      <c r="U8" s="1">
        <f ca="1">IF(SUM(U5:U6)&gt;0,Assumptions!$C$26*SUM(U5:U6),Assumptions!$C$27*(SUM(U5:U6)))</f>
        <v>5986057.4515026053</v>
      </c>
      <c r="V8" s="1">
        <f ca="1">IF(SUM(V5:V6)&gt;0,Assumptions!$C$26*SUM(V5:V6),Assumptions!$C$27*(SUM(V5:V6)))</f>
        <v>6291355.259635454</v>
      </c>
      <c r="W8" s="1">
        <f ca="1">IF(SUM(W5:W6)&gt;0,Assumptions!$C$26*SUM(W5:W6),Assumptions!$C$27*(SUM(W5:W6)))</f>
        <v>6614633.5998895988</v>
      </c>
      <c r="X8" s="1">
        <f ca="1">IF(SUM(X5:X6)&gt;0,Assumptions!$C$26*SUM(X5:X6),Assumptions!$C$27*(SUM(X5:X6)))</f>
        <v>6955577.267261914</v>
      </c>
      <c r="Y8" s="1">
        <f ca="1">IF(SUM(Y5:Y6)&gt;0,Assumptions!$C$26*SUM(Y5:Y6),Assumptions!$C$27*(SUM(Y5:Y6)))</f>
        <v>7313740.8149780491</v>
      </c>
      <c r="Z8" s="1">
        <f ca="1">IF(SUM(Z5:Z6)&gt;0,Assumptions!$C$26*SUM(Z5:Z6),Assumptions!$C$27*(SUM(Z5:Z6)))</f>
        <v>7688534.9979056325</v>
      </c>
      <c r="AA8" s="1">
        <f ca="1">IF(SUM(AA5:AA6)&gt;0,Assumptions!$C$26*SUM(AA5:AA6),Assumptions!$C$27*(SUM(AA5:AA6)))</f>
        <v>8079212.1736298474</v>
      </c>
      <c r="AB8" s="1">
        <f ca="1">IF(SUM(AB5:AB6)&gt;0,Assumptions!$C$26*SUM(AB5:AB6),Assumptions!$C$27*(SUM(AB5:AB6)))</f>
        <v>8484850.5918733999</v>
      </c>
      <c r="AC8" s="1">
        <f ca="1">IF(SUM(AC5:AC6)&gt;0,Assumptions!$C$26*SUM(AC5:AC6),Assumptions!$C$27*(SUM(AC5:AC6)))</f>
        <v>8904337.4987091254</v>
      </c>
      <c r="AD8" s="1">
        <f ca="1">IF(SUM(AD5:AD6)&gt;0,Assumptions!$C$26*SUM(AD5:AD6),Assumptions!$C$27*(SUM(AD5:AD6)))</f>
        <v>9336350.9775349665</v>
      </c>
      <c r="AE8" s="1">
        <f ca="1">IF(SUM(AE5:AE6)&gt;0,Assumptions!$C$26*SUM(AE5:AE6),Assumptions!$C$27*(SUM(AE5:AE6)))</f>
        <v>9798231.5710396338</v>
      </c>
      <c r="AF8" s="1">
        <f ca="1">IF(SUM(AF5:AF6)&gt;0,Assumptions!$C$26*SUM(AF5:AF6),Assumptions!$C$27*(SUM(AF5:AF6)))</f>
        <v>10290666.573519122</v>
      </c>
      <c r="AG8" s="1"/>
      <c r="AH8" s="1"/>
      <c r="AI8" s="1"/>
      <c r="AJ8" s="1"/>
      <c r="AK8" s="1"/>
      <c r="AL8" s="1"/>
      <c r="AM8" s="1"/>
      <c r="AN8" s="1"/>
      <c r="AO8" s="1"/>
      <c r="AP8" s="1"/>
    </row>
    <row r="9" spans="1:42" x14ac:dyDescent="0.3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row>
  </sheetData>
  <sheetProtection algorithmName="SHA-512" hashValue="16Vic151XmeL2fm/pPPnERlBcbmRyzLbJQXMFXVohjpZB9fEe0b76gwu6B0GkPtUAEnrDKzkbh8StILIUDgyZA==" saltValue="kxbs7p3x/v+eyxtlxENzR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9BF4-246C-43E7-A0A3-3F6D2374FCD9}">
  <dimension ref="A1"/>
  <sheetViews>
    <sheetView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22CF-1A59-4984-86EE-C510EC25EED6}">
  <sheetPr>
    <tabColor rgb="FF00B050"/>
  </sheetPr>
  <dimension ref="A1:C43"/>
  <sheetViews>
    <sheetView zoomScale="50" zoomScaleNormal="50" workbookViewId="0">
      <selection sqref="A1:XFD1048576"/>
    </sheetView>
  </sheetViews>
  <sheetFormatPr defaultRowHeight="15.5" x14ac:dyDescent="0.35"/>
  <cols>
    <col min="1" max="1" width="107.9140625" style="63" customWidth="1"/>
    <col min="2" max="2" width="18.1640625" style="63" bestFit="1" customWidth="1"/>
    <col min="3" max="3" width="38.5" style="63" customWidth="1"/>
    <col min="4" max="16384" width="8.6640625" style="63"/>
  </cols>
  <sheetData>
    <row r="1" spans="1:3" ht="26" x14ac:dyDescent="0.6">
      <c r="A1" s="13" t="s">
        <v>186</v>
      </c>
    </row>
    <row r="2" spans="1:3" ht="26" x14ac:dyDescent="0.6">
      <c r="A2" s="13"/>
    </row>
    <row r="3" spans="1:3" ht="186" x14ac:dyDescent="0.35">
      <c r="A3" s="173" t="s">
        <v>189</v>
      </c>
    </row>
    <row r="4" spans="1:3" ht="26" x14ac:dyDescent="0.6">
      <c r="A4" s="13"/>
    </row>
    <row r="5" spans="1:3" ht="18.5" x14ac:dyDescent="0.45">
      <c r="A5" s="89" t="s">
        <v>178</v>
      </c>
      <c r="B5" s="181"/>
    </row>
    <row r="6" spans="1:3" ht="18.5" x14ac:dyDescent="0.45">
      <c r="A6" s="90"/>
      <c r="B6" s="181"/>
    </row>
    <row r="7" spans="1:3" ht="18.5" x14ac:dyDescent="0.45">
      <c r="A7" s="90" t="s">
        <v>96</v>
      </c>
      <c r="B7" s="182">
        <f>Assumptions!C24</f>
        <v>5341093.4700000007</v>
      </c>
      <c r="C7" s="180" t="s">
        <v>137</v>
      </c>
    </row>
    <row r="8" spans="1:3" ht="34" x14ac:dyDescent="0.45">
      <c r="A8" s="90" t="s">
        <v>175</v>
      </c>
      <c r="B8" s="183">
        <f>Assumptions!$C$133</f>
        <v>0.7</v>
      </c>
      <c r="C8" s="180" t="s">
        <v>199</v>
      </c>
    </row>
    <row r="9" spans="1:3" ht="18.5" x14ac:dyDescent="0.45">
      <c r="A9" s="90"/>
      <c r="B9" s="184"/>
      <c r="C9" s="180"/>
    </row>
    <row r="10" spans="1:3" ht="102" x14ac:dyDescent="0.45">
      <c r="A10" s="94" t="s">
        <v>102</v>
      </c>
      <c r="B10" s="185">
        <f>Assumptions!C135</f>
        <v>2507.4074074074074</v>
      </c>
      <c r="C10" s="180" t="s">
        <v>200</v>
      </c>
    </row>
    <row r="11" spans="1:3" ht="18.5" x14ac:dyDescent="0.45">
      <c r="A11" s="94"/>
      <c r="B11" s="186"/>
      <c r="C11" s="180"/>
    </row>
    <row r="12" spans="1:3" ht="18.5" x14ac:dyDescent="0.45">
      <c r="A12" s="94" t="s">
        <v>185</v>
      </c>
      <c r="B12" s="182">
        <f>(B7*B8)/B10</f>
        <v>1491.0881326883309</v>
      </c>
      <c r="C12" s="180"/>
    </row>
    <row r="13" spans="1:3" ht="18.5" x14ac:dyDescent="0.45">
      <c r="A13" s="96"/>
      <c r="B13" s="187"/>
      <c r="C13" s="180"/>
    </row>
    <row r="14" spans="1:3" ht="18.5" x14ac:dyDescent="0.45">
      <c r="A14" s="94" t="s">
        <v>103</v>
      </c>
      <c r="B14" s="103">
        <v>1</v>
      </c>
      <c r="C14" s="180"/>
    </row>
    <row r="15" spans="1:3" ht="18.5" x14ac:dyDescent="0.45">
      <c r="A15" s="96"/>
      <c r="B15" s="99"/>
      <c r="C15" s="180"/>
    </row>
    <row r="16" spans="1:3" ht="18.5" x14ac:dyDescent="0.45">
      <c r="A16" s="96" t="s">
        <v>180</v>
      </c>
      <c r="B16" s="188">
        <f>B12/B14</f>
        <v>1491.0881326883309</v>
      </c>
      <c r="C16" s="180"/>
    </row>
    <row r="17" spans="1:3" ht="18.5" x14ac:dyDescent="0.45">
      <c r="A17" s="94"/>
      <c r="B17" s="189"/>
      <c r="C17" s="180"/>
    </row>
    <row r="18" spans="1:3" ht="18.5" x14ac:dyDescent="0.45">
      <c r="A18" s="102" t="s">
        <v>179</v>
      </c>
      <c r="B18" s="189"/>
      <c r="C18" s="180"/>
    </row>
    <row r="19" spans="1:3" ht="18.5" x14ac:dyDescent="0.45">
      <c r="A19" s="94"/>
      <c r="B19" s="189"/>
      <c r="C19" s="180"/>
    </row>
    <row r="20" spans="1:3" ht="51" x14ac:dyDescent="0.45">
      <c r="A20" s="94" t="s">
        <v>65</v>
      </c>
      <c r="B20" s="182">
        <f>'Profit and Loss'!L5</f>
        <v>39526120.261941448</v>
      </c>
      <c r="C20" s="180" t="s">
        <v>201</v>
      </c>
    </row>
    <row r="21" spans="1:3" ht="34" x14ac:dyDescent="0.45">
      <c r="A21" s="94" t="str">
        <f>A8</f>
        <v>Assumed revenue from households</v>
      </c>
      <c r="B21" s="183">
        <f>B8</f>
        <v>0.7</v>
      </c>
      <c r="C21" s="180" t="s">
        <v>199</v>
      </c>
    </row>
    <row r="22" spans="1:3" ht="18.5" x14ac:dyDescent="0.45">
      <c r="A22" s="94"/>
      <c r="B22" s="186"/>
      <c r="C22" s="180"/>
    </row>
    <row r="23" spans="1:3" ht="34" x14ac:dyDescent="0.45">
      <c r="A23" s="94" t="s">
        <v>101</v>
      </c>
      <c r="B23" s="185">
        <f>Assumptions!M135</f>
        <v>2902.0496791201317</v>
      </c>
      <c r="C23" s="180" t="s">
        <v>202</v>
      </c>
    </row>
    <row r="24" spans="1:3" ht="18.5" x14ac:dyDescent="0.45">
      <c r="A24" s="94"/>
      <c r="B24" s="186"/>
      <c r="C24" s="180"/>
    </row>
    <row r="25" spans="1:3" ht="18.5" x14ac:dyDescent="0.45">
      <c r="A25" s="94" t="s">
        <v>184</v>
      </c>
      <c r="B25" s="182">
        <f>(B20*B21)/B23</f>
        <v>9534.0491179143828</v>
      </c>
      <c r="C25" s="180"/>
    </row>
    <row r="26" spans="1:3" ht="18.5" x14ac:dyDescent="0.45">
      <c r="A26" s="94"/>
      <c r="B26" s="182"/>
      <c r="C26" s="180"/>
    </row>
    <row r="27" spans="1:3" ht="51" x14ac:dyDescent="0.45">
      <c r="A27" s="94" t="s">
        <v>103</v>
      </c>
      <c r="B27" s="103">
        <f>1.022^11</f>
        <v>1.2704566586717592</v>
      </c>
      <c r="C27" s="180" t="s">
        <v>203</v>
      </c>
    </row>
    <row r="28" spans="1:3" ht="18.5" x14ac:dyDescent="0.45">
      <c r="A28" s="96"/>
      <c r="B28" s="187"/>
      <c r="C28" s="180"/>
    </row>
    <row r="29" spans="1:3" ht="18.5" x14ac:dyDescent="0.45">
      <c r="A29" s="96" t="s">
        <v>181</v>
      </c>
      <c r="B29" s="182">
        <f>B25/B27</f>
        <v>7504.426894721516</v>
      </c>
      <c r="C29" s="180"/>
    </row>
    <row r="30" spans="1:3" ht="18.5" x14ac:dyDescent="0.45">
      <c r="A30" s="96"/>
      <c r="B30" s="187"/>
      <c r="C30" s="180"/>
    </row>
    <row r="31" spans="1:3" ht="18.5" x14ac:dyDescent="0.45">
      <c r="A31" s="102" t="s">
        <v>187</v>
      </c>
      <c r="B31" s="190"/>
      <c r="C31" s="180"/>
    </row>
    <row r="32" spans="1:3" ht="18.5" x14ac:dyDescent="0.45">
      <c r="A32" s="94"/>
      <c r="B32" s="182"/>
      <c r="C32" s="180"/>
    </row>
    <row r="33" spans="1:3" ht="51" x14ac:dyDescent="0.45">
      <c r="A33" s="94" t="s">
        <v>66</v>
      </c>
      <c r="B33" s="182">
        <f>'Profit and Loss'!AF5</f>
        <v>112142330.04948148</v>
      </c>
      <c r="C33" s="180" t="s">
        <v>201</v>
      </c>
    </row>
    <row r="34" spans="1:3" ht="34" x14ac:dyDescent="0.45">
      <c r="A34" s="94" t="str">
        <f>A21</f>
        <v>Assumed revenue from households</v>
      </c>
      <c r="B34" s="183">
        <f>B21</f>
        <v>0.7</v>
      </c>
      <c r="C34" s="180" t="s">
        <v>199</v>
      </c>
    </row>
    <row r="35" spans="1:3" ht="18.5" x14ac:dyDescent="0.45">
      <c r="A35" s="94"/>
      <c r="B35" s="186"/>
      <c r="C35" s="180"/>
    </row>
    <row r="36" spans="1:3" ht="34" x14ac:dyDescent="0.45">
      <c r="A36" s="94" t="s">
        <v>100</v>
      </c>
      <c r="B36" s="185">
        <f>Assumptions!AG135</f>
        <v>3887.4491300162931</v>
      </c>
      <c r="C36" s="180" t="s">
        <v>202</v>
      </c>
    </row>
    <row r="37" spans="1:3" ht="18.5" x14ac:dyDescent="0.45">
      <c r="A37" s="94"/>
      <c r="B37" s="186"/>
      <c r="C37" s="180"/>
    </row>
    <row r="38" spans="1:3" ht="18.5" x14ac:dyDescent="0.45">
      <c r="A38" s="94" t="s">
        <v>183</v>
      </c>
      <c r="B38" s="182">
        <f>(B33*B34)/B36</f>
        <v>20193.095371593459</v>
      </c>
      <c r="C38" s="180"/>
    </row>
    <row r="39" spans="1:3" ht="18.5" x14ac:dyDescent="0.45">
      <c r="A39" s="94"/>
      <c r="B39" s="186"/>
      <c r="C39" s="180"/>
    </row>
    <row r="40" spans="1:3" ht="51" x14ac:dyDescent="0.45">
      <c r="A40" s="94" t="s">
        <v>103</v>
      </c>
      <c r="B40" s="103">
        <f>1.022^31</f>
        <v>1.9632597808456462</v>
      </c>
      <c r="C40" s="180" t="s">
        <v>203</v>
      </c>
    </row>
    <row r="41" spans="1:3" ht="18.5" x14ac:dyDescent="0.45">
      <c r="A41" s="96"/>
      <c r="B41" s="187"/>
    </row>
    <row r="42" spans="1:3" ht="18.5" x14ac:dyDescent="0.45">
      <c r="A42" s="96" t="s">
        <v>182</v>
      </c>
      <c r="B42" s="182">
        <f>B38/B40</f>
        <v>10285.493325236648</v>
      </c>
    </row>
    <row r="43" spans="1:3" x14ac:dyDescent="0.35">
      <c r="B43" s="19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6D21-D022-4BBC-96FB-4745E356D3C1}">
  <dimension ref="A1"/>
  <sheetViews>
    <sheetView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24E7-AEF2-4244-BB7E-2CC0928298AC}">
  <sheetPr codeName="Sheet4"/>
  <dimension ref="A1:AG195"/>
  <sheetViews>
    <sheetView zoomScaleNormal="100" workbookViewId="0">
      <pane ySplit="4" topLeftCell="A5" activePane="bottomLeft" state="frozen"/>
      <selection pane="bottomLeft" sqref="A1:XFD1048576"/>
    </sheetView>
  </sheetViews>
  <sheetFormatPr defaultColWidth="10.83203125" defaultRowHeight="15.5" x14ac:dyDescent="0.35"/>
  <cols>
    <col min="1" max="1" width="89.9140625" style="76" bestFit="1" customWidth="1"/>
    <col min="2" max="2" width="94.6640625" style="76" bestFit="1" customWidth="1"/>
    <col min="3" max="3" width="21.58203125" style="109" bestFit="1" customWidth="1"/>
    <col min="4" max="4" width="29.58203125" style="110" customWidth="1"/>
    <col min="5" max="5" width="25.75" style="76" customWidth="1"/>
    <col min="6" max="8" width="15.4140625" style="76" bestFit="1" customWidth="1"/>
    <col min="9" max="9" width="18.25" style="76" bestFit="1" customWidth="1"/>
    <col min="10" max="10" width="18" style="76" bestFit="1" customWidth="1"/>
    <col min="11" max="11" width="18.25" style="76" bestFit="1" customWidth="1"/>
    <col min="12" max="12" width="18" style="76" bestFit="1" customWidth="1"/>
    <col min="13" max="13" width="18.83203125" style="76" bestFit="1" customWidth="1"/>
    <col min="14" max="14" width="18.25" style="76" bestFit="1" customWidth="1"/>
    <col min="15" max="15" width="18.83203125" style="76" bestFit="1" customWidth="1"/>
    <col min="16" max="16" width="19.25" style="76" bestFit="1" customWidth="1"/>
    <col min="17" max="17" width="18.83203125" style="76" bestFit="1" customWidth="1"/>
    <col min="18" max="18" width="18.4140625" style="76" bestFit="1" customWidth="1"/>
    <col min="19" max="21" width="18.83203125" style="76" bestFit="1" customWidth="1"/>
    <col min="22" max="33" width="19.25" style="76" bestFit="1" customWidth="1"/>
    <col min="34" max="16384" width="10.83203125" style="76"/>
  </cols>
  <sheetData>
    <row r="1" spans="1:33" ht="21" x14ac:dyDescent="0.35">
      <c r="A1" s="108" t="s">
        <v>162</v>
      </c>
    </row>
    <row r="2" spans="1:33" ht="26.5" thickBot="1" x14ac:dyDescent="0.4">
      <c r="A2" s="111"/>
      <c r="B2" s="111"/>
      <c r="D2" s="112"/>
    </row>
    <row r="3" spans="1:33" s="114" customFormat="1" ht="21.5" thickBot="1" x14ac:dyDescent="0.4">
      <c r="A3" s="84"/>
      <c r="B3" s="84"/>
      <c r="C3" s="113"/>
      <c r="D3" s="192" t="s">
        <v>27</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row>
    <row r="4" spans="1:33" s="120" customFormat="1" ht="16" thickBot="1" x14ac:dyDescent="0.4">
      <c r="A4" s="115" t="s">
        <v>25</v>
      </c>
      <c r="B4" s="115" t="s">
        <v>197</v>
      </c>
      <c r="C4" s="116" t="s">
        <v>26</v>
      </c>
      <c r="D4" s="117">
        <v>2022</v>
      </c>
      <c r="E4" s="118">
        <f t="shared" ref="E4:AG4" si="0">D4+1</f>
        <v>2023</v>
      </c>
      <c r="F4" s="119">
        <f t="shared" si="0"/>
        <v>2024</v>
      </c>
      <c r="G4" s="118">
        <f t="shared" si="0"/>
        <v>2025</v>
      </c>
      <c r="H4" s="119">
        <f t="shared" si="0"/>
        <v>2026</v>
      </c>
      <c r="I4" s="118">
        <f t="shared" si="0"/>
        <v>2027</v>
      </c>
      <c r="J4" s="119">
        <f t="shared" si="0"/>
        <v>2028</v>
      </c>
      <c r="K4" s="118">
        <f t="shared" si="0"/>
        <v>2029</v>
      </c>
      <c r="L4" s="119">
        <f t="shared" si="0"/>
        <v>2030</v>
      </c>
      <c r="M4" s="118">
        <f t="shared" si="0"/>
        <v>2031</v>
      </c>
      <c r="N4" s="119">
        <f t="shared" si="0"/>
        <v>2032</v>
      </c>
      <c r="O4" s="118">
        <f t="shared" si="0"/>
        <v>2033</v>
      </c>
      <c r="P4" s="119">
        <f t="shared" si="0"/>
        <v>2034</v>
      </c>
      <c r="Q4" s="118">
        <f t="shared" si="0"/>
        <v>2035</v>
      </c>
      <c r="R4" s="119">
        <f t="shared" si="0"/>
        <v>2036</v>
      </c>
      <c r="S4" s="118">
        <f t="shared" si="0"/>
        <v>2037</v>
      </c>
      <c r="T4" s="119">
        <f t="shared" si="0"/>
        <v>2038</v>
      </c>
      <c r="U4" s="118">
        <f t="shared" si="0"/>
        <v>2039</v>
      </c>
      <c r="V4" s="119">
        <f t="shared" si="0"/>
        <v>2040</v>
      </c>
      <c r="W4" s="118">
        <f t="shared" si="0"/>
        <v>2041</v>
      </c>
      <c r="X4" s="119">
        <f t="shared" si="0"/>
        <v>2042</v>
      </c>
      <c r="Y4" s="118">
        <f t="shared" si="0"/>
        <v>2043</v>
      </c>
      <c r="Z4" s="119">
        <f t="shared" si="0"/>
        <v>2044</v>
      </c>
      <c r="AA4" s="118">
        <f t="shared" si="0"/>
        <v>2045</v>
      </c>
      <c r="AB4" s="119">
        <f t="shared" si="0"/>
        <v>2046</v>
      </c>
      <c r="AC4" s="118">
        <f t="shared" si="0"/>
        <v>2047</v>
      </c>
      <c r="AD4" s="119">
        <f t="shared" si="0"/>
        <v>2048</v>
      </c>
      <c r="AE4" s="118">
        <f t="shared" si="0"/>
        <v>2049</v>
      </c>
      <c r="AF4" s="119">
        <f t="shared" si="0"/>
        <v>2050</v>
      </c>
      <c r="AG4" s="118">
        <f t="shared" si="0"/>
        <v>2051</v>
      </c>
    </row>
    <row r="5" spans="1:33" s="120" customFormat="1" x14ac:dyDescent="0.35">
      <c r="A5" s="121"/>
      <c r="B5" s="121"/>
      <c r="C5" s="122"/>
      <c r="D5" s="123"/>
      <c r="E5" s="124"/>
      <c r="F5" s="123"/>
      <c r="G5" s="124"/>
      <c r="H5" s="123"/>
      <c r="I5" s="124"/>
      <c r="J5" s="123"/>
      <c r="K5" s="124"/>
      <c r="L5" s="123"/>
      <c r="M5" s="124"/>
      <c r="N5" s="123"/>
      <c r="O5" s="124"/>
      <c r="P5" s="123"/>
      <c r="Q5" s="124"/>
      <c r="R5" s="123"/>
      <c r="S5" s="124"/>
      <c r="T5" s="123"/>
      <c r="U5" s="124"/>
      <c r="V5" s="123"/>
      <c r="W5" s="124"/>
      <c r="X5" s="123"/>
      <c r="Y5" s="124"/>
      <c r="Z5" s="123"/>
      <c r="AA5" s="124"/>
      <c r="AB5" s="123"/>
      <c r="AC5" s="124"/>
      <c r="AD5" s="123"/>
      <c r="AE5" s="124"/>
      <c r="AF5" s="123"/>
      <c r="AG5" s="124"/>
    </row>
    <row r="6" spans="1:33" s="120" customFormat="1" x14ac:dyDescent="0.35">
      <c r="A6" s="125" t="s">
        <v>28</v>
      </c>
      <c r="B6" s="125"/>
      <c r="C6" s="116"/>
      <c r="D6" s="117"/>
      <c r="E6" s="118"/>
      <c r="F6" s="117"/>
      <c r="G6" s="118"/>
      <c r="H6" s="117"/>
      <c r="I6" s="118"/>
      <c r="J6" s="117"/>
      <c r="K6" s="118"/>
      <c r="L6" s="117"/>
      <c r="M6" s="118"/>
      <c r="N6" s="117"/>
      <c r="O6" s="118"/>
      <c r="P6" s="117"/>
      <c r="Q6" s="118"/>
      <c r="R6" s="117"/>
      <c r="S6" s="118"/>
      <c r="T6" s="117"/>
      <c r="U6" s="118"/>
      <c r="V6" s="117"/>
      <c r="W6" s="118"/>
      <c r="X6" s="117"/>
      <c r="Y6" s="118"/>
      <c r="Z6" s="117"/>
      <c r="AA6" s="118"/>
      <c r="AB6" s="117"/>
      <c r="AC6" s="118"/>
      <c r="AD6" s="117"/>
      <c r="AE6" s="118"/>
      <c r="AF6" s="117"/>
      <c r="AG6" s="118"/>
    </row>
    <row r="7" spans="1:33" s="120" customFormat="1" x14ac:dyDescent="0.35">
      <c r="A7" s="125"/>
      <c r="B7" s="125"/>
      <c r="C7" s="116"/>
      <c r="D7" s="117"/>
      <c r="E7" s="118"/>
      <c r="F7" s="117"/>
      <c r="G7" s="118"/>
      <c r="H7" s="117"/>
      <c r="I7" s="118"/>
      <c r="J7" s="117"/>
      <c r="K7" s="118"/>
      <c r="L7" s="117"/>
      <c r="M7" s="118"/>
      <c r="N7" s="117"/>
      <c r="O7" s="118"/>
      <c r="P7" s="117"/>
      <c r="Q7" s="118"/>
      <c r="R7" s="117"/>
      <c r="S7" s="118"/>
      <c r="T7" s="117"/>
      <c r="U7" s="118"/>
      <c r="V7" s="117"/>
      <c r="W7" s="118"/>
      <c r="X7" s="117"/>
      <c r="Y7" s="118"/>
      <c r="Z7" s="117"/>
      <c r="AA7" s="118"/>
      <c r="AB7" s="117"/>
      <c r="AC7" s="118"/>
      <c r="AD7" s="117"/>
      <c r="AE7" s="118"/>
      <c r="AF7" s="117"/>
      <c r="AG7" s="118"/>
    </row>
    <row r="8" spans="1:33" x14ac:dyDescent="0.35">
      <c r="A8" s="77" t="s">
        <v>29</v>
      </c>
      <c r="B8" s="77"/>
      <c r="C8" s="126"/>
      <c r="D8" s="74">
        <v>1</v>
      </c>
      <c r="E8" s="73">
        <v>2</v>
      </c>
      <c r="F8" s="73">
        <v>3</v>
      </c>
      <c r="G8" s="73">
        <v>4</v>
      </c>
      <c r="H8" s="73">
        <v>5</v>
      </c>
      <c r="I8" s="73">
        <v>6</v>
      </c>
      <c r="J8" s="73">
        <v>7</v>
      </c>
      <c r="K8" s="73">
        <v>8</v>
      </c>
      <c r="L8" s="73">
        <v>9</v>
      </c>
      <c r="M8" s="73">
        <v>10</v>
      </c>
      <c r="N8" s="73">
        <v>11</v>
      </c>
      <c r="O8" s="73">
        <v>12</v>
      </c>
      <c r="P8" s="73">
        <v>13</v>
      </c>
      <c r="Q8" s="73">
        <v>14</v>
      </c>
      <c r="R8" s="73">
        <v>15</v>
      </c>
      <c r="S8" s="73">
        <v>16</v>
      </c>
      <c r="T8" s="73">
        <v>17</v>
      </c>
      <c r="U8" s="73">
        <v>18</v>
      </c>
      <c r="V8" s="73">
        <v>19</v>
      </c>
      <c r="W8" s="73">
        <v>20</v>
      </c>
      <c r="X8" s="73">
        <v>21</v>
      </c>
      <c r="Y8" s="73">
        <v>22</v>
      </c>
      <c r="Z8" s="73">
        <v>23</v>
      </c>
      <c r="AA8" s="73">
        <v>24</v>
      </c>
      <c r="AB8" s="73">
        <v>25</v>
      </c>
      <c r="AC8" s="73">
        <v>26</v>
      </c>
      <c r="AD8" s="73">
        <v>27</v>
      </c>
      <c r="AE8" s="73">
        <v>28</v>
      </c>
      <c r="AF8" s="73">
        <v>29</v>
      </c>
      <c r="AG8" s="73">
        <v>30</v>
      </c>
    </row>
    <row r="9" spans="1:33" s="120" customFormat="1" x14ac:dyDescent="0.35">
      <c r="A9" s="78" t="s">
        <v>62</v>
      </c>
      <c r="B9" s="78" t="s">
        <v>128</v>
      </c>
      <c r="C9" s="127">
        <v>2.1999999999999999E-2</v>
      </c>
      <c r="D9" s="128">
        <f t="shared" ref="D9:AG9" si="1">(1+$C$9)^D8</f>
        <v>1.022</v>
      </c>
      <c r="E9" s="128">
        <f t="shared" si="1"/>
        <v>1.044484</v>
      </c>
      <c r="F9" s="128">
        <f t="shared" si="1"/>
        <v>1.067462648</v>
      </c>
      <c r="G9" s="128">
        <f t="shared" si="1"/>
        <v>1.090946826256</v>
      </c>
      <c r="H9" s="128">
        <f t="shared" si="1"/>
        <v>1.114947656433632</v>
      </c>
      <c r="I9" s="128">
        <f t="shared" si="1"/>
        <v>1.1394765048751718</v>
      </c>
      <c r="J9" s="128">
        <f t="shared" si="1"/>
        <v>1.1645449879824257</v>
      </c>
      <c r="K9" s="128">
        <f t="shared" si="1"/>
        <v>1.1901649777180392</v>
      </c>
      <c r="L9" s="128">
        <f t="shared" si="1"/>
        <v>1.216348607227836</v>
      </c>
      <c r="M9" s="128">
        <f t="shared" si="1"/>
        <v>1.2431082765868484</v>
      </c>
      <c r="N9" s="128">
        <f t="shared" si="1"/>
        <v>1.2704566586717592</v>
      </c>
      <c r="O9" s="128">
        <f t="shared" si="1"/>
        <v>1.2984067051625379</v>
      </c>
      <c r="P9" s="128">
        <f t="shared" si="1"/>
        <v>1.3269716526761137</v>
      </c>
      <c r="Q9" s="128">
        <f t="shared" si="1"/>
        <v>1.356165029034988</v>
      </c>
      <c r="R9" s="128">
        <f t="shared" si="1"/>
        <v>1.386000659673758</v>
      </c>
      <c r="S9" s="128">
        <f t="shared" si="1"/>
        <v>1.4164926741865806</v>
      </c>
      <c r="T9" s="128">
        <f t="shared" si="1"/>
        <v>1.4476555130186854</v>
      </c>
      <c r="U9" s="128">
        <f t="shared" si="1"/>
        <v>1.4795039343050964</v>
      </c>
      <c r="V9" s="128">
        <f t="shared" si="1"/>
        <v>1.5120530208598086</v>
      </c>
      <c r="W9" s="128">
        <f t="shared" si="1"/>
        <v>1.5453181873187245</v>
      </c>
      <c r="X9" s="128">
        <f t="shared" si="1"/>
        <v>1.5793151874397364</v>
      </c>
      <c r="Y9" s="128">
        <f t="shared" si="1"/>
        <v>1.6140601215634105</v>
      </c>
      <c r="Z9" s="128">
        <f t="shared" si="1"/>
        <v>1.6495694442378055</v>
      </c>
      <c r="AA9" s="128">
        <f t="shared" si="1"/>
        <v>1.6858599720110374</v>
      </c>
      <c r="AB9" s="128">
        <f t="shared" si="1"/>
        <v>1.7229488913952802</v>
      </c>
      <c r="AC9" s="128">
        <f t="shared" si="1"/>
        <v>1.7608537670059765</v>
      </c>
      <c r="AD9" s="128">
        <f t="shared" si="1"/>
        <v>1.799592549880108</v>
      </c>
      <c r="AE9" s="128">
        <f t="shared" si="1"/>
        <v>1.8391835859774703</v>
      </c>
      <c r="AF9" s="128">
        <f t="shared" si="1"/>
        <v>1.8796456248689748</v>
      </c>
      <c r="AG9" s="128">
        <f t="shared" si="1"/>
        <v>1.920997828616092</v>
      </c>
    </row>
    <row r="10" spans="1:33" s="120" customFormat="1" x14ac:dyDescent="0.35">
      <c r="A10" s="78"/>
      <c r="B10" s="78"/>
      <c r="C10" s="127"/>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row>
    <row r="11" spans="1:33" s="120" customFormat="1" x14ac:dyDescent="0.35">
      <c r="A11" s="77" t="s">
        <v>63</v>
      </c>
      <c r="B11" s="78" t="s">
        <v>128</v>
      </c>
      <c r="C11" s="127">
        <v>0.01</v>
      </c>
      <c r="D11" s="128">
        <f t="shared" ref="D11:AG11" si="2">(1+$C$9+$C$11)^D8</f>
        <v>1.032</v>
      </c>
      <c r="E11" s="128">
        <f t="shared" si="2"/>
        <v>1.065024</v>
      </c>
      <c r="F11" s="128">
        <f t="shared" si="2"/>
        <v>1.0991047679999999</v>
      </c>
      <c r="G11" s="128">
        <f t="shared" si="2"/>
        <v>1.1342761205759999</v>
      </c>
      <c r="H11" s="128">
        <f t="shared" si="2"/>
        <v>1.170572956434432</v>
      </c>
      <c r="I11" s="128">
        <f t="shared" si="2"/>
        <v>1.2080312910403337</v>
      </c>
      <c r="J11" s="128">
        <f t="shared" si="2"/>
        <v>1.2466882923536242</v>
      </c>
      <c r="K11" s="128">
        <f t="shared" si="2"/>
        <v>1.2865823177089404</v>
      </c>
      <c r="L11" s="128">
        <f t="shared" si="2"/>
        <v>1.3277529518756266</v>
      </c>
      <c r="M11" s="128">
        <f t="shared" si="2"/>
        <v>1.3702410463356465</v>
      </c>
      <c r="N11" s="128">
        <f t="shared" si="2"/>
        <v>1.4140887598183871</v>
      </c>
      <c r="O11" s="128">
        <f t="shared" si="2"/>
        <v>1.4593396001325756</v>
      </c>
      <c r="P11" s="128">
        <f t="shared" si="2"/>
        <v>1.5060384673368181</v>
      </c>
      <c r="Q11" s="128">
        <f t="shared" si="2"/>
        <v>1.554231698291596</v>
      </c>
      <c r="R11" s="128">
        <f t="shared" si="2"/>
        <v>1.6039671126369268</v>
      </c>
      <c r="S11" s="128">
        <f t="shared" si="2"/>
        <v>1.6552940602413089</v>
      </c>
      <c r="T11" s="128">
        <f t="shared" si="2"/>
        <v>1.7082634701690309</v>
      </c>
      <c r="U11" s="128">
        <f t="shared" si="2"/>
        <v>1.7629279012144397</v>
      </c>
      <c r="V11" s="128">
        <f t="shared" si="2"/>
        <v>1.8193415940533015</v>
      </c>
      <c r="W11" s="128">
        <f t="shared" si="2"/>
        <v>1.8775605250630074</v>
      </c>
      <c r="X11" s="128">
        <f t="shared" si="2"/>
        <v>1.9376424618650239</v>
      </c>
      <c r="Y11" s="128">
        <f t="shared" si="2"/>
        <v>1.9996470206447043</v>
      </c>
      <c r="Z11" s="128">
        <f t="shared" si="2"/>
        <v>2.0636357253053346</v>
      </c>
      <c r="AA11" s="128">
        <f t="shared" si="2"/>
        <v>2.1296720685151054</v>
      </c>
      <c r="AB11" s="128">
        <f t="shared" si="2"/>
        <v>2.1978215747075893</v>
      </c>
      <c r="AC11" s="128">
        <f t="shared" si="2"/>
        <v>2.2681518650982317</v>
      </c>
      <c r="AD11" s="128">
        <f t="shared" si="2"/>
        <v>2.340732724781375</v>
      </c>
      <c r="AE11" s="128">
        <f t="shared" si="2"/>
        <v>2.4156361719743793</v>
      </c>
      <c r="AF11" s="128">
        <f t="shared" si="2"/>
        <v>2.4929365294775594</v>
      </c>
      <c r="AG11" s="128">
        <f t="shared" si="2"/>
        <v>2.5727104984208409</v>
      </c>
    </row>
    <row r="12" spans="1:33" s="120" customFormat="1" x14ac:dyDescent="0.35">
      <c r="A12" s="77"/>
      <c r="B12" s="77"/>
      <c r="C12" s="127"/>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row>
    <row r="13" spans="1:33" s="120" customFormat="1" ht="31" x14ac:dyDescent="0.35">
      <c r="A13" s="77" t="s">
        <v>31</v>
      </c>
      <c r="B13" s="106" t="s">
        <v>139</v>
      </c>
      <c r="C13" s="127">
        <v>1.4724143683338298E-2</v>
      </c>
      <c r="D13" s="128">
        <f t="shared" ref="D13:AG13" si="3">(1+$C$13)^D8</f>
        <v>1.0147241436833383</v>
      </c>
      <c r="E13" s="128">
        <f t="shared" si="3"/>
        <v>1.0296650877738842</v>
      </c>
      <c r="F13" s="128">
        <f t="shared" si="3"/>
        <v>1.044826024471984</v>
      </c>
      <c r="G13" s="128">
        <f t="shared" si="3"/>
        <v>1.0602101929804006</v>
      </c>
      <c r="H13" s="128">
        <f t="shared" si="3"/>
        <v>1.075820880196384</v>
      </c>
      <c r="I13" s="128">
        <f t="shared" si="3"/>
        <v>1.0916614214139309</v>
      </c>
      <c r="J13" s="128">
        <f t="shared" si="3"/>
        <v>1.107735201036387</v>
      </c>
      <c r="K13" s="128">
        <f t="shared" si="3"/>
        <v>1.1240456532995384</v>
      </c>
      <c r="L13" s="128">
        <f t="shared" si="3"/>
        <v>1.1405962630053528</v>
      </c>
      <c r="M13" s="128">
        <f t="shared" si="3"/>
        <v>1.1573905662665223</v>
      </c>
      <c r="N13" s="128">
        <f t="shared" si="3"/>
        <v>1.1744321512619709</v>
      </c>
      <c r="O13" s="128">
        <f t="shared" si="3"/>
        <v>1.1917246590034842</v>
      </c>
      <c r="P13" s="128">
        <f t="shared" si="3"/>
        <v>1.2092717841136289</v>
      </c>
      <c r="Q13" s="128">
        <f t="shared" si="3"/>
        <v>1.2270772756151247</v>
      </c>
      <c r="R13" s="128">
        <f t="shared" si="3"/>
        <v>1.2451449377318411</v>
      </c>
      <c r="S13" s="128">
        <f t="shared" si="3"/>
        <v>1.2634786307015862</v>
      </c>
      <c r="T13" s="128">
        <f t="shared" si="3"/>
        <v>1.2820822716008637</v>
      </c>
      <c r="U13" s="128">
        <f t="shared" si="3"/>
        <v>1.3009598351817757</v>
      </c>
      <c r="V13" s="128">
        <f t="shared" si="3"/>
        <v>1.3201153547212443</v>
      </c>
      <c r="W13" s="128">
        <f t="shared" si="3"/>
        <v>1.339552922882741</v>
      </c>
      <c r="X13" s="128">
        <f t="shared" si="3"/>
        <v>1.3592766925907025</v>
      </c>
      <c r="Y13" s="128">
        <f t="shared" si="3"/>
        <v>1.3792908779178206</v>
      </c>
      <c r="Z13" s="128">
        <f t="shared" si="3"/>
        <v>1.3995997549854005</v>
      </c>
      <c r="AA13" s="128">
        <f t="shared" si="3"/>
        <v>1.4202076628769706</v>
      </c>
      <c r="AB13" s="128">
        <f t="shared" si="3"/>
        <v>1.4411190045653495</v>
      </c>
      <c r="AC13" s="128">
        <f t="shared" si="3"/>
        <v>1.4623382478533589</v>
      </c>
      <c r="AD13" s="128">
        <f t="shared" si="3"/>
        <v>1.483869926328393</v>
      </c>
      <c r="AE13" s="128">
        <f t="shared" si="3"/>
        <v>1.505718640331037</v>
      </c>
      <c r="AF13" s="128">
        <f t="shared" si="3"/>
        <v>1.527889057937952</v>
      </c>
      <c r="AG13" s="128">
        <f t="shared" si="3"/>
        <v>1.5503859159592306</v>
      </c>
    </row>
    <row r="14" spans="1:33" ht="16" thickBot="1" x14ac:dyDescent="0.4">
      <c r="A14" s="79"/>
      <c r="B14" s="79"/>
      <c r="C14" s="129"/>
      <c r="D14" s="167"/>
      <c r="E14" s="131"/>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row>
    <row r="15" spans="1:33" x14ac:dyDescent="0.35">
      <c r="A15" s="80" t="s">
        <v>193</v>
      </c>
      <c r="B15" s="178" t="s">
        <v>194</v>
      </c>
      <c r="C15" s="133"/>
      <c r="D15" s="134"/>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x14ac:dyDescent="0.35">
      <c r="A16" s="77"/>
      <c r="B16" s="77"/>
      <c r="C16" s="126"/>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3" x14ac:dyDescent="0.35">
      <c r="A17" s="77" t="s">
        <v>132</v>
      </c>
      <c r="B17" s="77" t="s">
        <v>171</v>
      </c>
      <c r="C17" s="136">
        <f>AVERAGE(C49:C50)</f>
        <v>171144459.75</v>
      </c>
      <c r="D17" s="72"/>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x14ac:dyDescent="0.35">
      <c r="A18" s="77" t="s">
        <v>14</v>
      </c>
      <c r="B18" s="77" t="s">
        <v>124</v>
      </c>
      <c r="C18" s="136">
        <f>C17/2</f>
        <v>85572229.875</v>
      </c>
      <c r="D18" s="72"/>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x14ac:dyDescent="0.35">
      <c r="A19" s="77"/>
      <c r="B19" s="77"/>
      <c r="C19" s="136"/>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row>
    <row r="20" spans="1:33" x14ac:dyDescent="0.35">
      <c r="A20" s="77" t="s">
        <v>64</v>
      </c>
      <c r="B20" s="77" t="s">
        <v>138</v>
      </c>
      <c r="C20" s="137">
        <v>19017711.02</v>
      </c>
      <c r="D20" s="140"/>
      <c r="E20" s="73"/>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row>
    <row r="21" spans="1:33" ht="16" thickBot="1" x14ac:dyDescent="0.4">
      <c r="A21" s="77"/>
      <c r="B21" s="77"/>
      <c r="C21" s="137"/>
      <c r="D21" s="72"/>
      <c r="E21" s="73"/>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138" customFormat="1" x14ac:dyDescent="0.35">
      <c r="A22" s="80" t="s">
        <v>160</v>
      </c>
      <c r="B22" s="178" t="s">
        <v>194</v>
      </c>
      <c r="C22" s="133"/>
      <c r="D22" s="134"/>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x14ac:dyDescent="0.35">
      <c r="A23" s="77"/>
      <c r="B23" s="77"/>
      <c r="C23" s="126"/>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x14ac:dyDescent="0.35">
      <c r="A24" s="77" t="s">
        <v>7</v>
      </c>
      <c r="B24" s="77" t="s">
        <v>137</v>
      </c>
      <c r="C24" s="136">
        <v>5341093.4700000007</v>
      </c>
      <c r="D24" s="140"/>
      <c r="E24" s="168"/>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x14ac:dyDescent="0.35">
      <c r="A25" s="77" t="s">
        <v>1</v>
      </c>
      <c r="B25" s="77" t="s">
        <v>196</v>
      </c>
      <c r="C25" s="136">
        <v>3934677.7600108562</v>
      </c>
      <c r="D25" s="140"/>
      <c r="E25" s="168"/>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x14ac:dyDescent="0.35">
      <c r="A26" s="77" t="s">
        <v>4</v>
      </c>
      <c r="B26" s="78" t="s">
        <v>128</v>
      </c>
      <c r="C26" s="139">
        <v>3.5000000000000003E-2</v>
      </c>
      <c r="D26" s="72"/>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x14ac:dyDescent="0.35">
      <c r="A27" s="77" t="s">
        <v>46</v>
      </c>
      <c r="B27" s="78" t="s">
        <v>128</v>
      </c>
      <c r="C27" s="139">
        <v>5.0000000000000001E-3</v>
      </c>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row>
    <row r="28" spans="1:33" ht="16" thickBot="1" x14ac:dyDescent="0.4">
      <c r="A28" s="77"/>
      <c r="B28" s="77"/>
      <c r="C28" s="126"/>
      <c r="D28" s="72"/>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138" customFormat="1" x14ac:dyDescent="0.35">
      <c r="A29" s="80" t="s">
        <v>50</v>
      </c>
      <c r="B29" s="80"/>
      <c r="C29" s="133"/>
      <c r="D29" s="134"/>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x14ac:dyDescent="0.35">
      <c r="A30" s="77"/>
      <c r="B30" s="77"/>
      <c r="C30" s="126"/>
      <c r="D30" s="72"/>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x14ac:dyDescent="0.35">
      <c r="A31" s="69" t="s">
        <v>51</v>
      </c>
      <c r="B31" s="70" t="s">
        <v>131</v>
      </c>
      <c r="C31" s="127">
        <v>0</v>
      </c>
      <c r="D31" s="140"/>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row>
    <row r="32" spans="1:33" x14ac:dyDescent="0.35">
      <c r="A32" s="69" t="s">
        <v>52</v>
      </c>
      <c r="B32" s="70" t="s">
        <v>131</v>
      </c>
      <c r="C32" s="127">
        <v>0</v>
      </c>
      <c r="D32" s="140"/>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row>
    <row r="33" spans="1:33" x14ac:dyDescent="0.35">
      <c r="A33" s="81" t="s">
        <v>104</v>
      </c>
      <c r="B33" s="82" t="s">
        <v>126</v>
      </c>
      <c r="C33" s="127">
        <v>0</v>
      </c>
      <c r="D33" s="72"/>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x14ac:dyDescent="0.35">
      <c r="A34" s="69"/>
      <c r="B34" s="69"/>
      <c r="C34" s="127"/>
      <c r="D34" s="72"/>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5" spans="1:33" x14ac:dyDescent="0.35">
      <c r="A35" s="69" t="s">
        <v>53</v>
      </c>
      <c r="B35" s="69" t="s">
        <v>127</v>
      </c>
      <c r="C35" s="127">
        <f>$C$31</f>
        <v>0</v>
      </c>
      <c r="D35" s="72"/>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row>
    <row r="36" spans="1:33" x14ac:dyDescent="0.35">
      <c r="A36" s="69" t="s">
        <v>54</v>
      </c>
      <c r="B36" s="69" t="s">
        <v>127</v>
      </c>
      <c r="C36" s="127">
        <f t="shared" ref="C36:C37" si="4">$C$31</f>
        <v>0</v>
      </c>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row>
    <row r="37" spans="1:33" x14ac:dyDescent="0.35">
      <c r="A37" s="69" t="s">
        <v>55</v>
      </c>
      <c r="B37" s="69" t="s">
        <v>127</v>
      </c>
      <c r="C37" s="127">
        <f t="shared" si="4"/>
        <v>0</v>
      </c>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x14ac:dyDescent="0.35">
      <c r="A38" s="69"/>
      <c r="B38" s="69"/>
      <c r="C38" s="127"/>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x14ac:dyDescent="0.35">
      <c r="A39" s="69" t="s">
        <v>56</v>
      </c>
      <c r="B39" s="69" t="s">
        <v>127</v>
      </c>
      <c r="C39" s="127">
        <f>$C$32</f>
        <v>0</v>
      </c>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row>
    <row r="40" spans="1:33" x14ac:dyDescent="0.35">
      <c r="A40" s="69" t="s">
        <v>57</v>
      </c>
      <c r="B40" s="69" t="s">
        <v>127</v>
      </c>
      <c r="C40" s="127">
        <f t="shared" ref="C40:C41" si="5">$C$32</f>
        <v>0</v>
      </c>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row>
    <row r="41" spans="1:33" x14ac:dyDescent="0.35">
      <c r="A41" s="69" t="s">
        <v>58</v>
      </c>
      <c r="B41" s="69" t="s">
        <v>127</v>
      </c>
      <c r="C41" s="127">
        <f t="shared" si="5"/>
        <v>0</v>
      </c>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row>
    <row r="42" spans="1:33" x14ac:dyDescent="0.35">
      <c r="A42" s="69"/>
      <c r="B42" s="69"/>
      <c r="C42" s="127"/>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69" t="s">
        <v>59</v>
      </c>
      <c r="B43" s="69" t="s">
        <v>86</v>
      </c>
      <c r="C43" s="141">
        <v>1</v>
      </c>
      <c r="D43" s="142">
        <v>1</v>
      </c>
      <c r="E43" s="142">
        <v>1</v>
      </c>
      <c r="F43" s="142">
        <v>1</v>
      </c>
      <c r="G43" s="142">
        <v>1</v>
      </c>
      <c r="H43" s="142">
        <f>G43*(1+$C$35)</f>
        <v>1</v>
      </c>
      <c r="I43" s="142">
        <f>H43*(1+$C$35)</f>
        <v>1</v>
      </c>
      <c r="J43" s="142">
        <f>I43*(1+$C$35)</f>
        <v>1</v>
      </c>
      <c r="K43" s="142">
        <f>J43*(1+$C$35)</f>
        <v>1</v>
      </c>
      <c r="L43" s="142">
        <f>K43*(1+$C$35)</f>
        <v>1</v>
      </c>
      <c r="M43" s="142">
        <f>L43*(1+$C$36)</f>
        <v>1</v>
      </c>
      <c r="N43" s="142">
        <f>M43*(1+$C$36)</f>
        <v>1</v>
      </c>
      <c r="O43" s="142">
        <f>N43*(1+$C$36)</f>
        <v>1</v>
      </c>
      <c r="P43" s="142">
        <f>O43*(1+$C$36)</f>
        <v>1</v>
      </c>
      <c r="Q43" s="142">
        <f>P43*(1+$C$36)</f>
        <v>1</v>
      </c>
      <c r="R43" s="142">
        <f>Q43*(1+$C$37)</f>
        <v>1</v>
      </c>
      <c r="S43" s="142">
        <f>R43*(1+$C$37)</f>
        <v>1</v>
      </c>
      <c r="T43" s="142">
        <f>S43*(1+$C$37)</f>
        <v>1</v>
      </c>
      <c r="U43" s="142">
        <f>T43*(1+$C$37)</f>
        <v>1</v>
      </c>
      <c r="V43" s="142">
        <f>U43*(1+$C$37)</f>
        <v>1</v>
      </c>
      <c r="W43" s="142">
        <f t="shared" ref="W43:AG43" si="6">V43</f>
        <v>1</v>
      </c>
      <c r="X43" s="142">
        <f t="shared" si="6"/>
        <v>1</v>
      </c>
      <c r="Y43" s="142">
        <f t="shared" si="6"/>
        <v>1</v>
      </c>
      <c r="Z43" s="142">
        <f t="shared" si="6"/>
        <v>1</v>
      </c>
      <c r="AA43" s="142">
        <f t="shared" si="6"/>
        <v>1</v>
      </c>
      <c r="AB43" s="142">
        <f t="shared" si="6"/>
        <v>1</v>
      </c>
      <c r="AC43" s="142">
        <f t="shared" si="6"/>
        <v>1</v>
      </c>
      <c r="AD43" s="142">
        <f t="shared" si="6"/>
        <v>1</v>
      </c>
      <c r="AE43" s="142">
        <f t="shared" si="6"/>
        <v>1</v>
      </c>
      <c r="AF43" s="142">
        <f t="shared" si="6"/>
        <v>1</v>
      </c>
      <c r="AG43" s="142">
        <f t="shared" si="6"/>
        <v>1</v>
      </c>
    </row>
    <row r="44" spans="1:33" x14ac:dyDescent="0.35">
      <c r="A44" s="69" t="s">
        <v>60</v>
      </c>
      <c r="B44" s="69" t="s">
        <v>86</v>
      </c>
      <c r="C44" s="141">
        <v>1</v>
      </c>
      <c r="D44" s="142">
        <v>1</v>
      </c>
      <c r="E44" s="142">
        <v>1</v>
      </c>
      <c r="F44" s="142">
        <v>1</v>
      </c>
      <c r="G44" s="142">
        <v>1</v>
      </c>
      <c r="H44" s="142">
        <f>G44*(1+$C$39)</f>
        <v>1</v>
      </c>
      <c r="I44" s="142">
        <f>H44*(1+$C$39)</f>
        <v>1</v>
      </c>
      <c r="J44" s="142">
        <f>I44*(1+$C$39)</f>
        <v>1</v>
      </c>
      <c r="K44" s="142">
        <f>J44*(1+$C$39)</f>
        <v>1</v>
      </c>
      <c r="L44" s="142">
        <f>K44*(1+$C$39)</f>
        <v>1</v>
      </c>
      <c r="M44" s="142">
        <f>L44*(1+$C$40)</f>
        <v>1</v>
      </c>
      <c r="N44" s="142">
        <f>M44*(1+$C$40)</f>
        <v>1</v>
      </c>
      <c r="O44" s="142">
        <f>N44*(1+$C$40)</f>
        <v>1</v>
      </c>
      <c r="P44" s="142">
        <f>O44*(1+$C$40)</f>
        <v>1</v>
      </c>
      <c r="Q44" s="142">
        <f>P44*(1+$C$40)</f>
        <v>1</v>
      </c>
      <c r="R44" s="142">
        <f>Q44*(1+$C$41)</f>
        <v>1</v>
      </c>
      <c r="S44" s="142">
        <f>R44*(1+$C$41)</f>
        <v>1</v>
      </c>
      <c r="T44" s="142">
        <f>S44*(1+$C$41)</f>
        <v>1</v>
      </c>
      <c r="U44" s="142">
        <f>T44*(1+$C$41)</f>
        <v>1</v>
      </c>
      <c r="V44" s="142">
        <f>U44*(1+$C$41)</f>
        <v>1</v>
      </c>
      <c r="W44" s="142">
        <f t="shared" ref="W44:AG44" si="7">V44</f>
        <v>1</v>
      </c>
      <c r="X44" s="142">
        <f t="shared" si="7"/>
        <v>1</v>
      </c>
      <c r="Y44" s="142">
        <f t="shared" si="7"/>
        <v>1</v>
      </c>
      <c r="Z44" s="142">
        <f t="shared" si="7"/>
        <v>1</v>
      </c>
      <c r="AA44" s="142">
        <f t="shared" si="7"/>
        <v>1</v>
      </c>
      <c r="AB44" s="142">
        <f t="shared" si="7"/>
        <v>1</v>
      </c>
      <c r="AC44" s="142">
        <f t="shared" si="7"/>
        <v>1</v>
      </c>
      <c r="AD44" s="142">
        <f t="shared" si="7"/>
        <v>1</v>
      </c>
      <c r="AE44" s="142">
        <f t="shared" si="7"/>
        <v>1</v>
      </c>
      <c r="AF44" s="142">
        <f t="shared" si="7"/>
        <v>1</v>
      </c>
      <c r="AG44" s="142">
        <f t="shared" si="7"/>
        <v>1</v>
      </c>
    </row>
    <row r="45" spans="1:33" x14ac:dyDescent="0.35">
      <c r="A45" s="69" t="s">
        <v>87</v>
      </c>
      <c r="B45" s="69" t="s">
        <v>86</v>
      </c>
      <c r="C45" s="141">
        <v>1</v>
      </c>
      <c r="D45" s="142">
        <f t="shared" ref="D45:AG45" si="8">C45*(1+$C$33)</f>
        <v>1</v>
      </c>
      <c r="E45" s="142">
        <f t="shared" si="8"/>
        <v>1</v>
      </c>
      <c r="F45" s="142">
        <f t="shared" si="8"/>
        <v>1</v>
      </c>
      <c r="G45" s="142">
        <f t="shared" si="8"/>
        <v>1</v>
      </c>
      <c r="H45" s="142">
        <f t="shared" si="8"/>
        <v>1</v>
      </c>
      <c r="I45" s="142">
        <f t="shared" si="8"/>
        <v>1</v>
      </c>
      <c r="J45" s="142">
        <f t="shared" si="8"/>
        <v>1</v>
      </c>
      <c r="K45" s="142">
        <f t="shared" si="8"/>
        <v>1</v>
      </c>
      <c r="L45" s="142">
        <f t="shared" si="8"/>
        <v>1</v>
      </c>
      <c r="M45" s="142">
        <f t="shared" si="8"/>
        <v>1</v>
      </c>
      <c r="N45" s="142">
        <f t="shared" si="8"/>
        <v>1</v>
      </c>
      <c r="O45" s="142">
        <f t="shared" si="8"/>
        <v>1</v>
      </c>
      <c r="P45" s="142">
        <f t="shared" si="8"/>
        <v>1</v>
      </c>
      <c r="Q45" s="142">
        <f t="shared" si="8"/>
        <v>1</v>
      </c>
      <c r="R45" s="142">
        <f t="shared" si="8"/>
        <v>1</v>
      </c>
      <c r="S45" s="142">
        <f t="shared" si="8"/>
        <v>1</v>
      </c>
      <c r="T45" s="142">
        <f t="shared" si="8"/>
        <v>1</v>
      </c>
      <c r="U45" s="142">
        <f t="shared" si="8"/>
        <v>1</v>
      </c>
      <c r="V45" s="142">
        <f t="shared" si="8"/>
        <v>1</v>
      </c>
      <c r="W45" s="142">
        <f t="shared" si="8"/>
        <v>1</v>
      </c>
      <c r="X45" s="142">
        <f t="shared" si="8"/>
        <v>1</v>
      </c>
      <c r="Y45" s="142">
        <f t="shared" si="8"/>
        <v>1</v>
      </c>
      <c r="Z45" s="142">
        <f t="shared" si="8"/>
        <v>1</v>
      </c>
      <c r="AA45" s="142">
        <f t="shared" si="8"/>
        <v>1</v>
      </c>
      <c r="AB45" s="142">
        <f t="shared" si="8"/>
        <v>1</v>
      </c>
      <c r="AC45" s="142">
        <f t="shared" si="8"/>
        <v>1</v>
      </c>
      <c r="AD45" s="142">
        <f t="shared" si="8"/>
        <v>1</v>
      </c>
      <c r="AE45" s="142">
        <f t="shared" si="8"/>
        <v>1</v>
      </c>
      <c r="AF45" s="142">
        <f t="shared" si="8"/>
        <v>1</v>
      </c>
      <c r="AG45" s="142">
        <f t="shared" si="8"/>
        <v>1</v>
      </c>
    </row>
    <row r="46" spans="1:33" ht="16" thickBot="1" x14ac:dyDescent="0.4">
      <c r="A46" s="83"/>
      <c r="B46" s="83"/>
      <c r="C46" s="143"/>
      <c r="D46" s="130"/>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3" x14ac:dyDescent="0.35">
      <c r="A47" s="84" t="s">
        <v>161</v>
      </c>
      <c r="B47" s="84"/>
      <c r="C47" s="13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x14ac:dyDescent="0.35">
      <c r="A48" s="69"/>
      <c r="B48" s="69"/>
      <c r="C48" s="126"/>
      <c r="D48" s="72"/>
      <c r="E48" s="73"/>
      <c r="F48" s="74"/>
      <c r="G48" s="73"/>
      <c r="H48" s="75"/>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69" t="s">
        <v>106</v>
      </c>
      <c r="B49" s="77" t="s">
        <v>135</v>
      </c>
      <c r="C49" s="71">
        <v>99111122.000000015</v>
      </c>
      <c r="D49" s="140"/>
      <c r="E49" s="73"/>
      <c r="F49" s="74"/>
      <c r="G49" s="73"/>
      <c r="H49" s="75"/>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69" t="s">
        <v>107</v>
      </c>
      <c r="B50" s="77" t="s">
        <v>136</v>
      </c>
      <c r="C50" s="71">
        <v>243177797.5</v>
      </c>
      <c r="D50" s="140"/>
      <c r="E50" s="73"/>
      <c r="F50" s="74"/>
      <c r="G50" s="73"/>
      <c r="H50" s="75"/>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69"/>
      <c r="B51" s="69"/>
      <c r="C51" s="126"/>
      <c r="D51" s="72"/>
      <c r="E51" s="73"/>
      <c r="F51" s="74"/>
      <c r="G51" s="73"/>
      <c r="H51" s="75"/>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69" t="s">
        <v>119</v>
      </c>
      <c r="B52" s="77" t="s">
        <v>114</v>
      </c>
      <c r="C52" s="144">
        <v>0.1</v>
      </c>
      <c r="D52" s="72"/>
      <c r="E52" s="73"/>
      <c r="F52" s="74"/>
      <c r="G52" s="73"/>
      <c r="H52" s="75"/>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69" t="s">
        <v>120</v>
      </c>
      <c r="B53" s="77" t="s">
        <v>114</v>
      </c>
      <c r="C53" s="144">
        <v>0.9</v>
      </c>
      <c r="D53" s="72"/>
      <c r="E53" s="73"/>
      <c r="F53" s="74"/>
      <c r="G53" s="73"/>
      <c r="H53" s="75"/>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69"/>
      <c r="B54" s="69"/>
      <c r="C54" s="144"/>
      <c r="D54" s="72"/>
      <c r="E54" s="73"/>
      <c r="F54" s="74"/>
      <c r="G54" s="73"/>
      <c r="H54" s="75"/>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85" t="s">
        <v>118</v>
      </c>
      <c r="B55" s="85"/>
      <c r="C55" s="144"/>
      <c r="D55" s="72"/>
      <c r="E55" s="73"/>
      <c r="F55" s="74"/>
      <c r="G55" s="73"/>
      <c r="H55" s="75"/>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69" t="s">
        <v>108</v>
      </c>
      <c r="B56" s="77" t="s">
        <v>172</v>
      </c>
      <c r="C56" s="71">
        <v>23.939688236227312</v>
      </c>
      <c r="D56" s="72"/>
      <c r="E56" s="73"/>
      <c r="F56" s="74"/>
      <c r="G56" s="73"/>
      <c r="H56" s="75"/>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69" t="s">
        <v>109</v>
      </c>
      <c r="B57" s="77" t="s">
        <v>172</v>
      </c>
      <c r="C57" s="71">
        <v>33.857631051616707</v>
      </c>
      <c r="D57" s="72"/>
      <c r="E57" s="73"/>
      <c r="F57" s="74"/>
      <c r="G57" s="73"/>
      <c r="H57" s="75"/>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69" t="s">
        <v>110</v>
      </c>
      <c r="B58" s="69" t="s">
        <v>86</v>
      </c>
      <c r="C58" s="71">
        <f>AVERAGE(C56:C57)</f>
        <v>28.898659643922009</v>
      </c>
      <c r="D58" s="72"/>
      <c r="E58" s="73"/>
      <c r="F58" s="74"/>
      <c r="G58" s="73"/>
      <c r="H58" s="75"/>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69"/>
      <c r="B59" s="69"/>
      <c r="C59" s="71"/>
      <c r="D59" s="72"/>
      <c r="E59" s="73"/>
      <c r="F59" s="74"/>
      <c r="G59" s="73"/>
      <c r="H59" s="75"/>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85" t="s">
        <v>116</v>
      </c>
      <c r="B60" s="85"/>
      <c r="C60" s="71"/>
      <c r="D60" s="72"/>
      <c r="E60" s="73"/>
      <c r="F60" s="74"/>
      <c r="G60" s="73"/>
      <c r="H60" s="75"/>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69" t="s">
        <v>108</v>
      </c>
      <c r="B61" s="77" t="s">
        <v>114</v>
      </c>
      <c r="C61" s="71">
        <v>84.01794006534017</v>
      </c>
      <c r="D61" s="72"/>
      <c r="E61" s="73"/>
      <c r="F61" s="74"/>
      <c r="G61" s="73"/>
      <c r="H61" s="75"/>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69" t="s">
        <v>109</v>
      </c>
      <c r="B62" s="77" t="s">
        <v>114</v>
      </c>
      <c r="C62" s="71">
        <v>111.79379467063849</v>
      </c>
      <c r="D62" s="72"/>
      <c r="E62" s="73"/>
      <c r="F62" s="74"/>
      <c r="G62" s="73"/>
      <c r="H62" s="75"/>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69" t="s">
        <v>110</v>
      </c>
      <c r="B63" s="69" t="s">
        <v>86</v>
      </c>
      <c r="C63" s="71">
        <f>AVERAGE(C61:C62)</f>
        <v>97.90586736798933</v>
      </c>
      <c r="D63" s="72"/>
      <c r="E63" s="73"/>
      <c r="F63" s="74"/>
      <c r="G63" s="73"/>
      <c r="H63" s="75"/>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69"/>
      <c r="B64" s="69"/>
      <c r="C64" s="126"/>
      <c r="D64" s="72"/>
      <c r="E64" s="73"/>
      <c r="F64" s="74"/>
      <c r="G64" s="73"/>
      <c r="H64" s="75"/>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85" t="s">
        <v>115</v>
      </c>
      <c r="B65" s="85"/>
      <c r="C65" s="126"/>
      <c r="D65" s="72"/>
      <c r="E65" s="73"/>
      <c r="F65" s="74"/>
      <c r="G65" s="73"/>
      <c r="H65" s="75"/>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86" t="s">
        <v>108</v>
      </c>
      <c r="B66" s="86" t="s">
        <v>86</v>
      </c>
      <c r="C66" s="71">
        <f>C49*C52/C57</f>
        <v>292729.0507977446</v>
      </c>
      <c r="D66" s="72"/>
      <c r="E66" s="73"/>
      <c r="F66" s="74"/>
      <c r="G66" s="73"/>
      <c r="H66" s="75"/>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69" t="s">
        <v>109</v>
      </c>
      <c r="B67" s="86" t="s">
        <v>86</v>
      </c>
      <c r="C67" s="71">
        <f>C50*C52/C56</f>
        <v>1015793.5019889078</v>
      </c>
      <c r="D67" s="72"/>
      <c r="E67" s="73"/>
      <c r="F67" s="74"/>
      <c r="G67" s="73"/>
      <c r="H67" s="75"/>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69" t="s">
        <v>110</v>
      </c>
      <c r="B68" s="86" t="s">
        <v>86</v>
      </c>
      <c r="C68" s="145">
        <f>AVERAGE(C66:C67)</f>
        <v>654261.27639332623</v>
      </c>
      <c r="D68" s="72"/>
      <c r="E68" s="73"/>
      <c r="F68" s="74"/>
      <c r="G68" s="73"/>
      <c r="H68" s="75"/>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69"/>
      <c r="B69" s="69"/>
      <c r="C69" s="126"/>
      <c r="D69" s="72"/>
      <c r="E69" s="73"/>
      <c r="F69" s="74"/>
      <c r="G69" s="73"/>
      <c r="H69" s="75"/>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85" t="s">
        <v>117</v>
      </c>
      <c r="B70" s="85"/>
      <c r="C70" s="126"/>
      <c r="D70" s="72"/>
      <c r="E70" s="73"/>
      <c r="F70" s="74"/>
      <c r="G70" s="73"/>
      <c r="H70" s="75"/>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86" t="s">
        <v>108</v>
      </c>
      <c r="B71" s="86" t="s">
        <v>86</v>
      </c>
      <c r="C71" s="71">
        <f>C49*C53/C62</f>
        <v>797897.68352346204</v>
      </c>
      <c r="D71" s="72"/>
      <c r="E71" s="73"/>
      <c r="F71" s="74"/>
      <c r="G71" s="73"/>
      <c r="H71" s="75"/>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69" t="s">
        <v>109</v>
      </c>
      <c r="B72" s="86" t="s">
        <v>86</v>
      </c>
      <c r="C72" s="71">
        <f>C50*C53/C61</f>
        <v>2604920.0632602284</v>
      </c>
      <c r="D72" s="72"/>
      <c r="E72" s="73"/>
      <c r="F72" s="74"/>
      <c r="G72" s="73"/>
      <c r="H72" s="75"/>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69" t="s">
        <v>110</v>
      </c>
      <c r="B73" s="86" t="s">
        <v>86</v>
      </c>
      <c r="C73" s="145">
        <f>AVERAGE(C71:C72)</f>
        <v>1701408.8733918453</v>
      </c>
      <c r="D73" s="72"/>
      <c r="E73" s="73"/>
      <c r="F73" s="74"/>
      <c r="G73" s="73"/>
      <c r="H73" s="75"/>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69"/>
      <c r="B74" s="69"/>
      <c r="C74" s="145"/>
      <c r="D74" s="72"/>
      <c r="E74" s="73"/>
      <c r="F74" s="74"/>
      <c r="G74" s="73"/>
      <c r="H74" s="75"/>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ht="31" x14ac:dyDescent="0.35">
      <c r="A75" s="69" t="s">
        <v>111</v>
      </c>
      <c r="B75" s="70" t="s">
        <v>121</v>
      </c>
      <c r="C75" s="71">
        <f>C67+C73</f>
        <v>2717202.3753807531</v>
      </c>
      <c r="D75" s="72"/>
      <c r="E75" s="73"/>
      <c r="F75" s="74"/>
      <c r="G75" s="73"/>
      <c r="H75" s="75"/>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69"/>
      <c r="B76" s="69"/>
      <c r="C76" s="146"/>
      <c r="D76" s="147"/>
      <c r="E76" s="147"/>
      <c r="F76" s="14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ht="62" x14ac:dyDescent="0.35">
      <c r="A77" s="69" t="s">
        <v>142</v>
      </c>
      <c r="B77" s="179" t="s">
        <v>177</v>
      </c>
      <c r="C77" s="87">
        <v>17826584.380526982</v>
      </c>
      <c r="D77" s="172"/>
      <c r="E77" s="169"/>
      <c r="F77" s="148"/>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69"/>
      <c r="B78" s="69"/>
      <c r="C78" s="146"/>
      <c r="D78" s="147"/>
      <c r="E78" s="147"/>
      <c r="F78" s="148"/>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69" t="s">
        <v>143</v>
      </c>
      <c r="B79" s="69" t="s">
        <v>156</v>
      </c>
      <c r="C79" s="87">
        <v>558355984.32287645</v>
      </c>
      <c r="D79" s="147"/>
      <c r="E79" s="147"/>
      <c r="F79" s="148"/>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69" t="s">
        <v>144</v>
      </c>
      <c r="B80" s="69" t="s">
        <v>156</v>
      </c>
      <c r="C80" s="87">
        <v>567498754.80256212</v>
      </c>
      <c r="D80" s="147"/>
      <c r="E80" s="147"/>
      <c r="F80" s="148"/>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69"/>
      <c r="B81" s="69"/>
      <c r="C81" s="87"/>
      <c r="D81" s="147"/>
      <c r="E81" s="147"/>
      <c r="F81" s="148"/>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69" t="s">
        <v>145</v>
      </c>
      <c r="B82" s="69" t="s">
        <v>86</v>
      </c>
      <c r="C82" s="87">
        <f>C79+$C$77</f>
        <v>576182568.70340347</v>
      </c>
      <c r="D82" s="147"/>
      <c r="E82" s="149"/>
      <c r="F82" s="148"/>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69" t="s">
        <v>146</v>
      </c>
      <c r="B83" s="69" t="s">
        <v>86</v>
      </c>
      <c r="C83" s="87">
        <f>C80+$C$77</f>
        <v>585325339.18308914</v>
      </c>
      <c r="D83" s="147"/>
      <c r="E83" s="147"/>
      <c r="F83" s="148"/>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A84" s="69"/>
      <c r="B84" s="69"/>
      <c r="C84" s="87"/>
      <c r="D84" s="147"/>
      <c r="E84" s="147"/>
      <c r="F84" s="148"/>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pans="1:33" x14ac:dyDescent="0.35">
      <c r="A85" s="69" t="s">
        <v>151</v>
      </c>
      <c r="B85" s="69" t="s">
        <v>133</v>
      </c>
      <c r="C85" s="150">
        <v>6770</v>
      </c>
      <c r="D85" s="147"/>
      <c r="E85" s="147"/>
      <c r="F85" s="148"/>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row>
    <row r="86" spans="1:33" x14ac:dyDescent="0.35">
      <c r="A86" s="69" t="s">
        <v>152</v>
      </c>
      <c r="B86" s="69" t="s">
        <v>134</v>
      </c>
      <c r="C86" s="150">
        <v>6770</v>
      </c>
      <c r="D86" s="147"/>
      <c r="E86" s="147"/>
      <c r="F86" s="148"/>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row>
    <row r="87" spans="1:33" x14ac:dyDescent="0.35">
      <c r="A87" s="69" t="s">
        <v>113</v>
      </c>
      <c r="B87" s="69" t="s">
        <v>86</v>
      </c>
      <c r="C87" s="150">
        <f>AVERAGE(C85:C86)</f>
        <v>6770</v>
      </c>
      <c r="D87" s="147"/>
      <c r="E87" s="147"/>
      <c r="F87" s="148"/>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x14ac:dyDescent="0.35">
      <c r="A88" s="69"/>
      <c r="B88" s="69"/>
      <c r="C88" s="150"/>
      <c r="D88" s="147"/>
      <c r="E88" s="147"/>
      <c r="F88" s="148"/>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row>
    <row r="89" spans="1:33" x14ac:dyDescent="0.35">
      <c r="A89" s="69" t="s">
        <v>147</v>
      </c>
      <c r="B89" s="69" t="s">
        <v>86</v>
      </c>
      <c r="C89" s="150">
        <f>C82/$C$87</f>
        <v>85108.208080266399</v>
      </c>
      <c r="D89" s="147"/>
      <c r="E89" s="147"/>
      <c r="F89" s="148"/>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row>
    <row r="90" spans="1:33" x14ac:dyDescent="0.35">
      <c r="A90" s="69" t="s">
        <v>147</v>
      </c>
      <c r="B90" s="69" t="s">
        <v>86</v>
      </c>
      <c r="C90" s="150">
        <f>C83/$C$87</f>
        <v>86458.691164414937</v>
      </c>
      <c r="D90" s="147"/>
      <c r="E90" s="147"/>
      <c r="F90" s="148"/>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row>
    <row r="91" spans="1:33" x14ac:dyDescent="0.35">
      <c r="A91" s="69"/>
      <c r="B91" s="69"/>
      <c r="C91" s="150"/>
      <c r="D91" s="147"/>
      <c r="E91" s="147"/>
      <c r="F91" s="148"/>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row>
    <row r="92" spans="1:33" x14ac:dyDescent="0.35">
      <c r="A92" s="69" t="s">
        <v>148</v>
      </c>
      <c r="B92" s="69" t="s">
        <v>155</v>
      </c>
      <c r="C92" s="87">
        <v>70000</v>
      </c>
      <c r="D92" s="147"/>
      <c r="E92" s="147"/>
      <c r="F92" s="148"/>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row>
    <row r="93" spans="1:33" x14ac:dyDescent="0.35">
      <c r="A93" s="69"/>
      <c r="B93" s="69"/>
      <c r="C93" s="87"/>
      <c r="D93" s="147"/>
      <c r="E93" s="147"/>
      <c r="F93" s="148"/>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row>
    <row r="94" spans="1:33" x14ac:dyDescent="0.35">
      <c r="A94" s="69" t="s">
        <v>149</v>
      </c>
      <c r="B94" s="69" t="s">
        <v>86</v>
      </c>
      <c r="C94" s="87">
        <f>IF(C89&lt;$C$92,C89*$C$87,$C$92*$C$87)</f>
        <v>473900000</v>
      </c>
      <c r="D94" s="147"/>
      <c r="E94" s="147"/>
      <c r="F94" s="148"/>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row>
    <row r="95" spans="1:33" x14ac:dyDescent="0.35">
      <c r="A95" s="69" t="s">
        <v>150</v>
      </c>
      <c r="B95" s="69" t="s">
        <v>86</v>
      </c>
      <c r="C95" s="87">
        <f>IF(C90&lt;$C$92,C90*$C$87,$C$92*$C$87)</f>
        <v>473900000</v>
      </c>
      <c r="D95" s="147"/>
      <c r="E95" s="74"/>
      <c r="F95" s="148"/>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row>
    <row r="96" spans="1:33" x14ac:dyDescent="0.35">
      <c r="A96" s="69" t="s">
        <v>154</v>
      </c>
      <c r="B96" s="69" t="s">
        <v>86</v>
      </c>
      <c r="C96" s="87">
        <f>AVERAGE(C94:C95)</f>
        <v>473900000</v>
      </c>
      <c r="D96" s="147"/>
      <c r="E96" s="74"/>
      <c r="F96" s="148"/>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row>
    <row r="97" spans="1:33" x14ac:dyDescent="0.35">
      <c r="A97" s="69"/>
      <c r="B97" s="69"/>
      <c r="C97" s="87"/>
      <c r="D97" s="147"/>
      <c r="E97" s="74"/>
      <c r="F97" s="148"/>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row>
    <row r="98" spans="1:33" x14ac:dyDescent="0.35">
      <c r="A98" s="69" t="s">
        <v>98</v>
      </c>
      <c r="B98" s="69"/>
      <c r="C98" s="71">
        <v>473900000</v>
      </c>
      <c r="D98" s="169"/>
      <c r="E98" s="170"/>
      <c r="F98" s="74"/>
      <c r="G98" s="73"/>
      <c r="H98" s="75"/>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row>
    <row r="99" spans="1:33" x14ac:dyDescent="0.35">
      <c r="A99" s="69"/>
      <c r="B99" s="69"/>
      <c r="C99" s="71"/>
      <c r="D99" s="147"/>
      <c r="E99" s="73"/>
      <c r="F99" s="74"/>
      <c r="G99" s="73"/>
      <c r="H99" s="75"/>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row>
    <row r="100" spans="1:33" x14ac:dyDescent="0.35">
      <c r="A100" s="69" t="s">
        <v>48</v>
      </c>
      <c r="B100" s="69"/>
      <c r="C100" s="126">
        <v>30</v>
      </c>
      <c r="D100" s="147"/>
      <c r="E100" s="73"/>
      <c r="F100" s="74"/>
      <c r="G100" s="73"/>
      <c r="H100" s="75"/>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row>
    <row r="101" spans="1:33" x14ac:dyDescent="0.35">
      <c r="A101" s="69"/>
      <c r="B101" s="69"/>
      <c r="C101" s="126"/>
      <c r="D101" s="147"/>
      <c r="E101" s="73"/>
      <c r="F101" s="74"/>
      <c r="G101" s="73"/>
      <c r="H101" s="75"/>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row>
    <row r="102" spans="1:33" x14ac:dyDescent="0.35">
      <c r="A102" s="69" t="s">
        <v>49</v>
      </c>
      <c r="B102" s="69" t="s">
        <v>86</v>
      </c>
      <c r="C102" s="71">
        <f>C96/C100</f>
        <v>15796666.666666666</v>
      </c>
      <c r="D102" s="147"/>
      <c r="E102" s="73"/>
      <c r="F102" s="74"/>
      <c r="G102" s="73"/>
      <c r="H102" s="75"/>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row>
    <row r="103" spans="1:33" x14ac:dyDescent="0.35">
      <c r="A103" s="69"/>
      <c r="B103" s="69"/>
      <c r="C103" s="71"/>
      <c r="D103" s="147"/>
      <c r="E103" s="73"/>
      <c r="F103" s="74"/>
      <c r="G103" s="73"/>
      <c r="H103" s="75"/>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row>
    <row r="104" spans="1:33" ht="31" x14ac:dyDescent="0.35">
      <c r="A104" s="69" t="s">
        <v>40</v>
      </c>
      <c r="B104" s="70" t="s">
        <v>130</v>
      </c>
      <c r="C104" s="151">
        <v>0.6</v>
      </c>
      <c r="D104" s="72"/>
      <c r="E104" s="73"/>
      <c r="F104" s="74"/>
      <c r="G104" s="73"/>
      <c r="H104" s="75"/>
      <c r="I104" s="73"/>
      <c r="J104" s="73"/>
      <c r="K104" s="73"/>
      <c r="L104" s="149"/>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31" x14ac:dyDescent="0.35">
      <c r="A105" s="69" t="s">
        <v>41</v>
      </c>
      <c r="B105" s="70" t="s">
        <v>129</v>
      </c>
      <c r="C105" s="151">
        <v>0.4</v>
      </c>
      <c r="D105" s="72"/>
      <c r="E105" s="73"/>
      <c r="F105" s="74"/>
      <c r="G105" s="73"/>
      <c r="H105" s="75"/>
      <c r="I105" s="73"/>
      <c r="J105" s="73"/>
      <c r="K105" s="73"/>
      <c r="L105" s="152"/>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35">
      <c r="A106" s="69" t="s">
        <v>42</v>
      </c>
      <c r="B106" s="69" t="s">
        <v>170</v>
      </c>
      <c r="C106" s="145">
        <f>ROUND(C58/100,1)*100</f>
        <v>30</v>
      </c>
      <c r="D106" s="72"/>
      <c r="E106" s="73"/>
      <c r="F106" s="74"/>
      <c r="G106" s="73"/>
      <c r="H106" s="75"/>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35">
      <c r="A107" s="69" t="s">
        <v>43</v>
      </c>
      <c r="B107" s="69" t="s">
        <v>170</v>
      </c>
      <c r="C107" s="145">
        <f>ROUND(C63/100,1)*100</f>
        <v>100</v>
      </c>
      <c r="D107" s="72"/>
      <c r="E107" s="149"/>
      <c r="F107" s="74"/>
      <c r="G107" s="73"/>
      <c r="H107" s="75"/>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row>
    <row r="108" spans="1:33" x14ac:dyDescent="0.35">
      <c r="A108" s="69"/>
      <c r="B108" s="69"/>
      <c r="C108" s="126"/>
      <c r="D108" s="72"/>
      <c r="E108" s="73"/>
      <c r="F108" s="74"/>
      <c r="G108" s="73"/>
      <c r="H108" s="75"/>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row>
    <row r="109" spans="1:33" x14ac:dyDescent="0.35">
      <c r="A109" s="69" t="s">
        <v>112</v>
      </c>
      <c r="B109" s="69" t="s">
        <v>125</v>
      </c>
      <c r="C109" s="139">
        <v>0.03</v>
      </c>
      <c r="D109" s="72"/>
      <c r="E109" s="73"/>
      <c r="F109" s="74"/>
      <c r="G109" s="73"/>
      <c r="H109" s="75"/>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row>
    <row r="110" spans="1:33" x14ac:dyDescent="0.35">
      <c r="A110" s="69"/>
      <c r="B110" s="69"/>
      <c r="C110" s="151"/>
      <c r="D110" s="72"/>
      <c r="E110" s="73"/>
      <c r="F110" s="74"/>
      <c r="G110" s="73"/>
      <c r="H110" s="75"/>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row>
    <row r="111" spans="1:33" x14ac:dyDescent="0.35">
      <c r="A111" s="69" t="s">
        <v>67</v>
      </c>
      <c r="B111" s="69" t="s">
        <v>127</v>
      </c>
      <c r="C111" s="71"/>
      <c r="D111" s="149">
        <f t="shared" ref="D111:AG111" si="9">$C$75</f>
        <v>2717202.3753807531</v>
      </c>
      <c r="E111" s="149">
        <f t="shared" si="9"/>
        <v>2717202.3753807531</v>
      </c>
      <c r="F111" s="149">
        <f t="shared" si="9"/>
        <v>2717202.3753807531</v>
      </c>
      <c r="G111" s="149">
        <f t="shared" si="9"/>
        <v>2717202.3753807531</v>
      </c>
      <c r="H111" s="149">
        <f t="shared" si="9"/>
        <v>2717202.3753807531</v>
      </c>
      <c r="I111" s="149">
        <f t="shared" si="9"/>
        <v>2717202.3753807531</v>
      </c>
      <c r="J111" s="149">
        <f t="shared" si="9"/>
        <v>2717202.3753807531</v>
      </c>
      <c r="K111" s="149">
        <f t="shared" si="9"/>
        <v>2717202.3753807531</v>
      </c>
      <c r="L111" s="149">
        <f t="shared" si="9"/>
        <v>2717202.3753807531</v>
      </c>
      <c r="M111" s="149">
        <f t="shared" si="9"/>
        <v>2717202.3753807531</v>
      </c>
      <c r="N111" s="149">
        <f t="shared" si="9"/>
        <v>2717202.3753807531</v>
      </c>
      <c r="O111" s="149">
        <f t="shared" si="9"/>
        <v>2717202.3753807531</v>
      </c>
      <c r="P111" s="149">
        <f t="shared" si="9"/>
        <v>2717202.3753807531</v>
      </c>
      <c r="Q111" s="149">
        <f t="shared" si="9"/>
        <v>2717202.3753807531</v>
      </c>
      <c r="R111" s="149">
        <f t="shared" si="9"/>
        <v>2717202.3753807531</v>
      </c>
      <c r="S111" s="149">
        <f t="shared" si="9"/>
        <v>2717202.3753807531</v>
      </c>
      <c r="T111" s="149">
        <f t="shared" si="9"/>
        <v>2717202.3753807531</v>
      </c>
      <c r="U111" s="149">
        <f t="shared" si="9"/>
        <v>2717202.3753807531</v>
      </c>
      <c r="V111" s="149">
        <f t="shared" si="9"/>
        <v>2717202.3753807531</v>
      </c>
      <c r="W111" s="149">
        <f t="shared" si="9"/>
        <v>2717202.3753807531</v>
      </c>
      <c r="X111" s="149">
        <f t="shared" si="9"/>
        <v>2717202.3753807531</v>
      </c>
      <c r="Y111" s="149">
        <f t="shared" si="9"/>
        <v>2717202.3753807531</v>
      </c>
      <c r="Z111" s="149">
        <f t="shared" si="9"/>
        <v>2717202.3753807531</v>
      </c>
      <c r="AA111" s="149">
        <f t="shared" si="9"/>
        <v>2717202.3753807531</v>
      </c>
      <c r="AB111" s="149">
        <f t="shared" si="9"/>
        <v>2717202.3753807531</v>
      </c>
      <c r="AC111" s="149">
        <f t="shared" si="9"/>
        <v>2717202.3753807531</v>
      </c>
      <c r="AD111" s="149">
        <f t="shared" si="9"/>
        <v>2717202.3753807531</v>
      </c>
      <c r="AE111" s="149">
        <f t="shared" si="9"/>
        <v>2717202.3753807531</v>
      </c>
      <c r="AF111" s="149">
        <f t="shared" si="9"/>
        <v>2717202.3753807531</v>
      </c>
      <c r="AG111" s="149">
        <f t="shared" si="9"/>
        <v>2717202.3753807531</v>
      </c>
    </row>
    <row r="112" spans="1:33" x14ac:dyDescent="0.35">
      <c r="A112" s="69"/>
      <c r="B112" s="69"/>
      <c r="C112" s="71"/>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s="153" customFormat="1" x14ac:dyDescent="0.35">
      <c r="A113" s="69" t="s">
        <v>68</v>
      </c>
      <c r="B113" s="69" t="s">
        <v>86</v>
      </c>
      <c r="C113" s="71">
        <f>SUM(D113:AG113)</f>
        <v>473900000.00000018</v>
      </c>
      <c r="D113" s="149">
        <f t="shared" ref="D113:AG113" si="10">$C$102</f>
        <v>15796666.666666666</v>
      </c>
      <c r="E113" s="149">
        <f t="shared" si="10"/>
        <v>15796666.666666666</v>
      </c>
      <c r="F113" s="149">
        <f t="shared" si="10"/>
        <v>15796666.666666666</v>
      </c>
      <c r="G113" s="149">
        <f t="shared" si="10"/>
        <v>15796666.666666666</v>
      </c>
      <c r="H113" s="149">
        <f t="shared" si="10"/>
        <v>15796666.666666666</v>
      </c>
      <c r="I113" s="149">
        <f t="shared" si="10"/>
        <v>15796666.666666666</v>
      </c>
      <c r="J113" s="149">
        <f t="shared" si="10"/>
        <v>15796666.666666666</v>
      </c>
      <c r="K113" s="149">
        <f t="shared" si="10"/>
        <v>15796666.666666666</v>
      </c>
      <c r="L113" s="149">
        <f t="shared" si="10"/>
        <v>15796666.666666666</v>
      </c>
      <c r="M113" s="149">
        <f t="shared" si="10"/>
        <v>15796666.666666666</v>
      </c>
      <c r="N113" s="149">
        <f t="shared" si="10"/>
        <v>15796666.666666666</v>
      </c>
      <c r="O113" s="149">
        <f t="shared" si="10"/>
        <v>15796666.666666666</v>
      </c>
      <c r="P113" s="149">
        <f t="shared" si="10"/>
        <v>15796666.666666666</v>
      </c>
      <c r="Q113" s="149">
        <f t="shared" si="10"/>
        <v>15796666.666666666</v>
      </c>
      <c r="R113" s="149">
        <f t="shared" si="10"/>
        <v>15796666.666666666</v>
      </c>
      <c r="S113" s="149">
        <f t="shared" si="10"/>
        <v>15796666.666666666</v>
      </c>
      <c r="T113" s="149">
        <f t="shared" si="10"/>
        <v>15796666.666666666</v>
      </c>
      <c r="U113" s="149">
        <f t="shared" si="10"/>
        <v>15796666.666666666</v>
      </c>
      <c r="V113" s="149">
        <f t="shared" si="10"/>
        <v>15796666.666666666</v>
      </c>
      <c r="W113" s="149">
        <f t="shared" si="10"/>
        <v>15796666.666666666</v>
      </c>
      <c r="X113" s="149">
        <f t="shared" si="10"/>
        <v>15796666.666666666</v>
      </c>
      <c r="Y113" s="149">
        <f t="shared" si="10"/>
        <v>15796666.666666666</v>
      </c>
      <c r="Z113" s="149">
        <f t="shared" si="10"/>
        <v>15796666.666666666</v>
      </c>
      <c r="AA113" s="149">
        <f t="shared" si="10"/>
        <v>15796666.666666666</v>
      </c>
      <c r="AB113" s="149">
        <f t="shared" si="10"/>
        <v>15796666.666666666</v>
      </c>
      <c r="AC113" s="149">
        <f t="shared" si="10"/>
        <v>15796666.666666666</v>
      </c>
      <c r="AD113" s="149">
        <f t="shared" si="10"/>
        <v>15796666.666666666</v>
      </c>
      <c r="AE113" s="149">
        <f t="shared" si="10"/>
        <v>15796666.666666666</v>
      </c>
      <c r="AF113" s="149">
        <f t="shared" si="10"/>
        <v>15796666.666666666</v>
      </c>
      <c r="AG113" s="149">
        <f t="shared" si="10"/>
        <v>15796666.666666666</v>
      </c>
    </row>
    <row r="114" spans="1:33" s="153" customFormat="1" x14ac:dyDescent="0.35">
      <c r="A114" s="69"/>
      <c r="B114" s="69"/>
      <c r="C114" s="154">
        <f>C113-C98</f>
        <v>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s="153" customFormat="1" x14ac:dyDescent="0.35">
      <c r="A115" s="69" t="s">
        <v>88</v>
      </c>
      <c r="B115" s="69" t="s">
        <v>86</v>
      </c>
      <c r="C115" s="126"/>
      <c r="D115" s="149">
        <f>(D113*D$44)-D113</f>
        <v>0</v>
      </c>
      <c r="E115" s="149">
        <f t="shared" ref="E115:AG115" si="11">(E113*E$44)-E113</f>
        <v>0</v>
      </c>
      <c r="F115" s="149">
        <f t="shared" si="11"/>
        <v>0</v>
      </c>
      <c r="G115" s="149">
        <f t="shared" si="11"/>
        <v>0</v>
      </c>
      <c r="H115" s="149">
        <f>(H113*H$44)-H113</f>
        <v>0</v>
      </c>
      <c r="I115" s="149">
        <f t="shared" si="11"/>
        <v>0</v>
      </c>
      <c r="J115" s="149">
        <f t="shared" si="11"/>
        <v>0</v>
      </c>
      <c r="K115" s="149">
        <f t="shared" si="11"/>
        <v>0</v>
      </c>
      <c r="L115" s="149">
        <f t="shared" si="11"/>
        <v>0</v>
      </c>
      <c r="M115" s="149">
        <f t="shared" si="11"/>
        <v>0</v>
      </c>
      <c r="N115" s="149">
        <f t="shared" si="11"/>
        <v>0</v>
      </c>
      <c r="O115" s="149">
        <f t="shared" si="11"/>
        <v>0</v>
      </c>
      <c r="P115" s="149">
        <f t="shared" si="11"/>
        <v>0</v>
      </c>
      <c r="Q115" s="149">
        <f t="shared" si="11"/>
        <v>0</v>
      </c>
      <c r="R115" s="149">
        <f t="shared" si="11"/>
        <v>0</v>
      </c>
      <c r="S115" s="149">
        <f t="shared" si="11"/>
        <v>0</v>
      </c>
      <c r="T115" s="149">
        <f t="shared" si="11"/>
        <v>0</v>
      </c>
      <c r="U115" s="149">
        <f t="shared" si="11"/>
        <v>0</v>
      </c>
      <c r="V115" s="149">
        <f t="shared" si="11"/>
        <v>0</v>
      </c>
      <c r="W115" s="149">
        <f t="shared" si="11"/>
        <v>0</v>
      </c>
      <c r="X115" s="149">
        <f t="shared" si="11"/>
        <v>0</v>
      </c>
      <c r="Y115" s="149">
        <f t="shared" si="11"/>
        <v>0</v>
      </c>
      <c r="Z115" s="149">
        <f t="shared" si="11"/>
        <v>0</v>
      </c>
      <c r="AA115" s="149">
        <f t="shared" si="11"/>
        <v>0</v>
      </c>
      <c r="AB115" s="149">
        <f t="shared" si="11"/>
        <v>0</v>
      </c>
      <c r="AC115" s="149">
        <f t="shared" si="11"/>
        <v>0</v>
      </c>
      <c r="AD115" s="149">
        <f t="shared" si="11"/>
        <v>0</v>
      </c>
      <c r="AE115" s="149">
        <f t="shared" si="11"/>
        <v>0</v>
      </c>
      <c r="AF115" s="149">
        <f t="shared" si="11"/>
        <v>0</v>
      </c>
      <c r="AG115" s="149">
        <f t="shared" si="11"/>
        <v>0</v>
      </c>
    </row>
    <row r="116" spans="1:33" s="153" customFormat="1" x14ac:dyDescent="0.35">
      <c r="A116" s="69" t="s">
        <v>89</v>
      </c>
      <c r="B116" s="69" t="s">
        <v>86</v>
      </c>
      <c r="C116" s="126"/>
      <c r="D116" s="149">
        <f t="shared" ref="D116:AG116" si="12">(D113*D$45)-D113</f>
        <v>0</v>
      </c>
      <c r="E116" s="149">
        <f t="shared" si="12"/>
        <v>0</v>
      </c>
      <c r="F116" s="149">
        <f t="shared" si="12"/>
        <v>0</v>
      </c>
      <c r="G116" s="149">
        <f t="shared" si="12"/>
        <v>0</v>
      </c>
      <c r="H116" s="149">
        <f t="shared" si="12"/>
        <v>0</v>
      </c>
      <c r="I116" s="149">
        <f t="shared" si="12"/>
        <v>0</v>
      </c>
      <c r="J116" s="149">
        <f t="shared" si="12"/>
        <v>0</v>
      </c>
      <c r="K116" s="149">
        <f t="shared" si="12"/>
        <v>0</v>
      </c>
      <c r="L116" s="149">
        <f t="shared" si="12"/>
        <v>0</v>
      </c>
      <c r="M116" s="149">
        <f t="shared" si="12"/>
        <v>0</v>
      </c>
      <c r="N116" s="149">
        <f t="shared" si="12"/>
        <v>0</v>
      </c>
      <c r="O116" s="149">
        <f t="shared" si="12"/>
        <v>0</v>
      </c>
      <c r="P116" s="149">
        <f t="shared" si="12"/>
        <v>0</v>
      </c>
      <c r="Q116" s="149">
        <f t="shared" si="12"/>
        <v>0</v>
      </c>
      <c r="R116" s="149">
        <f t="shared" si="12"/>
        <v>0</v>
      </c>
      <c r="S116" s="149">
        <f t="shared" si="12"/>
        <v>0</v>
      </c>
      <c r="T116" s="149">
        <f t="shared" si="12"/>
        <v>0</v>
      </c>
      <c r="U116" s="149">
        <f t="shared" si="12"/>
        <v>0</v>
      </c>
      <c r="V116" s="149">
        <f t="shared" si="12"/>
        <v>0</v>
      </c>
      <c r="W116" s="149">
        <f t="shared" si="12"/>
        <v>0</v>
      </c>
      <c r="X116" s="149">
        <f t="shared" si="12"/>
        <v>0</v>
      </c>
      <c r="Y116" s="149">
        <f t="shared" si="12"/>
        <v>0</v>
      </c>
      <c r="Z116" s="149">
        <f t="shared" si="12"/>
        <v>0</v>
      </c>
      <c r="AA116" s="149">
        <f t="shared" si="12"/>
        <v>0</v>
      </c>
      <c r="AB116" s="149">
        <f t="shared" si="12"/>
        <v>0</v>
      </c>
      <c r="AC116" s="149">
        <f t="shared" si="12"/>
        <v>0</v>
      </c>
      <c r="AD116" s="149">
        <f t="shared" si="12"/>
        <v>0</v>
      </c>
      <c r="AE116" s="149">
        <f t="shared" si="12"/>
        <v>0</v>
      </c>
      <c r="AF116" s="149">
        <f t="shared" si="12"/>
        <v>0</v>
      </c>
      <c r="AG116" s="149">
        <f t="shared" si="12"/>
        <v>0</v>
      </c>
    </row>
    <row r="117" spans="1:33" s="153" customFormat="1" x14ac:dyDescent="0.35">
      <c r="A117" s="69"/>
      <c r="B117" s="69"/>
      <c r="C117" s="126"/>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s="153" customFormat="1" x14ac:dyDescent="0.35">
      <c r="A118" s="69" t="s">
        <v>90</v>
      </c>
      <c r="B118" s="69" t="s">
        <v>86</v>
      </c>
      <c r="C118" s="126"/>
      <c r="D118" s="149">
        <f>D113+D115+D116</f>
        <v>15796666.666666666</v>
      </c>
      <c r="E118" s="149">
        <f t="shared" ref="E118:AG118" si="13">E113+E115+E116</f>
        <v>15796666.666666666</v>
      </c>
      <c r="F118" s="149">
        <f>F113+F115+F116</f>
        <v>15796666.666666666</v>
      </c>
      <c r="G118" s="149">
        <f t="shared" si="13"/>
        <v>15796666.666666666</v>
      </c>
      <c r="H118" s="149">
        <f t="shared" si="13"/>
        <v>15796666.666666666</v>
      </c>
      <c r="I118" s="149">
        <f t="shared" si="13"/>
        <v>15796666.666666666</v>
      </c>
      <c r="J118" s="149">
        <f t="shared" si="13"/>
        <v>15796666.666666666</v>
      </c>
      <c r="K118" s="149">
        <f t="shared" si="13"/>
        <v>15796666.666666666</v>
      </c>
      <c r="L118" s="149">
        <f t="shared" si="13"/>
        <v>15796666.666666666</v>
      </c>
      <c r="M118" s="149">
        <f t="shared" si="13"/>
        <v>15796666.666666666</v>
      </c>
      <c r="N118" s="149">
        <f t="shared" si="13"/>
        <v>15796666.666666666</v>
      </c>
      <c r="O118" s="149">
        <f t="shared" si="13"/>
        <v>15796666.666666666</v>
      </c>
      <c r="P118" s="149">
        <f t="shared" si="13"/>
        <v>15796666.666666666</v>
      </c>
      <c r="Q118" s="149">
        <f t="shared" si="13"/>
        <v>15796666.666666666</v>
      </c>
      <c r="R118" s="149">
        <f t="shared" si="13"/>
        <v>15796666.666666666</v>
      </c>
      <c r="S118" s="149">
        <f t="shared" si="13"/>
        <v>15796666.666666666</v>
      </c>
      <c r="T118" s="149">
        <f t="shared" si="13"/>
        <v>15796666.666666666</v>
      </c>
      <c r="U118" s="149">
        <f t="shared" si="13"/>
        <v>15796666.666666666</v>
      </c>
      <c r="V118" s="149">
        <f t="shared" si="13"/>
        <v>15796666.666666666</v>
      </c>
      <c r="W118" s="149">
        <f t="shared" si="13"/>
        <v>15796666.666666666</v>
      </c>
      <c r="X118" s="149">
        <f t="shared" si="13"/>
        <v>15796666.666666666</v>
      </c>
      <c r="Y118" s="149">
        <f t="shared" si="13"/>
        <v>15796666.666666666</v>
      </c>
      <c r="Z118" s="149">
        <f t="shared" si="13"/>
        <v>15796666.666666666</v>
      </c>
      <c r="AA118" s="149">
        <f t="shared" si="13"/>
        <v>15796666.666666666</v>
      </c>
      <c r="AB118" s="149">
        <f t="shared" si="13"/>
        <v>15796666.666666666</v>
      </c>
      <c r="AC118" s="149">
        <f t="shared" si="13"/>
        <v>15796666.666666666</v>
      </c>
      <c r="AD118" s="149">
        <f t="shared" si="13"/>
        <v>15796666.666666666</v>
      </c>
      <c r="AE118" s="149">
        <f t="shared" si="13"/>
        <v>15796666.666666666</v>
      </c>
      <c r="AF118" s="149">
        <f t="shared" si="13"/>
        <v>15796666.666666666</v>
      </c>
      <c r="AG118" s="149">
        <f t="shared" si="13"/>
        <v>15796666.666666666</v>
      </c>
    </row>
    <row r="119" spans="1:33" s="153" customFormat="1" x14ac:dyDescent="0.35">
      <c r="A119" s="69"/>
      <c r="B119" s="69"/>
      <c r="C119" s="126"/>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s="153" customFormat="1" x14ac:dyDescent="0.35">
      <c r="A120" s="69" t="s">
        <v>69</v>
      </c>
      <c r="B120" s="69" t="s">
        <v>86</v>
      </c>
      <c r="C120" s="126"/>
      <c r="D120" s="149">
        <f>(SUM($D$118:D118)*$C$104/$C$106)+(SUM($D$118:D118)*$C$105/$C$107)</f>
        <v>379120</v>
      </c>
      <c r="E120" s="149">
        <f>(SUM($D$118:E118)*$C$104/$C$106)+(SUM($D$118:E118)*$C$105/$C$107)</f>
        <v>758240</v>
      </c>
      <c r="F120" s="149">
        <f>(SUM($D$118:F118)*$C$104/$C$106)+(SUM($D$118:F118)*$C$105/$C$107)</f>
        <v>1137360</v>
      </c>
      <c r="G120" s="149">
        <f>(SUM($D$118:G118)*$C$104/$C$106)+(SUM($D$118:G118)*$C$105/$C$107)</f>
        <v>1516480</v>
      </c>
      <c r="H120" s="149">
        <f>(SUM($D$118:H118)*$C$104/$C$106)+(SUM($D$118:H118)*$C$105/$C$107)</f>
        <v>1895599.9999999998</v>
      </c>
      <c r="I120" s="149">
        <f>(SUM($D$118:I118)*$C$104/$C$106)+(SUM($D$118:I118)*$C$105/$C$107)</f>
        <v>2274720</v>
      </c>
      <c r="J120" s="149">
        <f>(SUM($D$118:J118)*$C$104/$C$106)+(SUM($D$118:J118)*$C$105/$C$107)</f>
        <v>2653840</v>
      </c>
      <c r="K120" s="149">
        <f>(SUM($D$118:K118)*$C$104/$C$106)+(SUM($D$118:K118)*$C$105/$C$107)</f>
        <v>3032960</v>
      </c>
      <c r="L120" s="149">
        <f>(SUM($D$118:L118)*$C$104/$C$106)+(SUM($D$118:L118)*$C$105/$C$107)</f>
        <v>3412080</v>
      </c>
      <c r="M120" s="149">
        <f>(SUM($D$118:M118)*$C$104/$C$106)+(SUM($D$118:M118)*$C$105/$C$107)</f>
        <v>3791199.9999999995</v>
      </c>
      <c r="N120" s="149">
        <f>(SUM($D$118:N118)*$C$104/$C$106)+(SUM($D$118:N118)*$C$105/$C$107)</f>
        <v>4170319.9999999991</v>
      </c>
      <c r="O120" s="149">
        <f>(SUM($D$118:O118)*$C$104/$C$106)+(SUM($D$118:O118)*$C$105/$C$107)</f>
        <v>4549439.9999999991</v>
      </c>
      <c r="P120" s="149">
        <f>(SUM($D$118:P118)*$C$104/$C$106)+(SUM($D$118:P118)*$C$105/$C$107)</f>
        <v>4928559.9999999991</v>
      </c>
      <c r="Q120" s="149">
        <f>(SUM($D$118:Q118)*$C$104/$C$106)+(SUM($D$118:Q118)*$C$105/$C$107)</f>
        <v>5307679.9999999991</v>
      </c>
      <c r="R120" s="149">
        <f>(SUM($D$118:R118)*$C$104/$C$106)+(SUM($D$118:R118)*$C$105/$C$107)</f>
        <v>5686799.9999999991</v>
      </c>
      <c r="S120" s="149">
        <f>(SUM($D$118:S118)*$C$104/$C$106)+(SUM($D$118:S118)*$C$105/$C$107)</f>
        <v>6065919.9999999972</v>
      </c>
      <c r="T120" s="149">
        <f>(SUM($D$118:T118)*$C$104/$C$106)+(SUM($D$118:T118)*$C$105/$C$107)</f>
        <v>6445039.9999999981</v>
      </c>
      <c r="U120" s="149">
        <f>(SUM($D$118:U118)*$C$104/$C$106)+(SUM($D$118:U118)*$C$105/$C$107)</f>
        <v>6824159.9999999991</v>
      </c>
      <c r="V120" s="149">
        <f>(SUM($D$118:V118)*$C$104/$C$106)+(SUM($D$118:V118)*$C$105/$C$107)</f>
        <v>7203279.9999999981</v>
      </c>
      <c r="W120" s="149">
        <f>(SUM($D$118:W118)*$C$104/$C$106)+(SUM($D$118:W118)*$C$105/$C$107)</f>
        <v>7582399.9999999991</v>
      </c>
      <c r="X120" s="149">
        <f>(SUM($D$118:X118)*$C$104/$C$106)+(SUM($D$118:X118)*$C$105/$C$107)</f>
        <v>7961520</v>
      </c>
      <c r="Y120" s="149">
        <f>(SUM($D$118:Y118)*$C$104/$C$106)+(SUM($D$118:Y118)*$C$105/$C$107)</f>
        <v>8340640</v>
      </c>
      <c r="Z120" s="149">
        <f>(SUM($D$118:Z118)*$C$104/$C$106)+(SUM($D$118:Z118)*$C$105/$C$107)</f>
        <v>8719760.0000000019</v>
      </c>
      <c r="AA120" s="149">
        <f>(SUM($D$118:AA118)*$C$104/$C$106)+(SUM($D$118:AA118)*$C$105/$C$107)</f>
        <v>9098880.0000000019</v>
      </c>
      <c r="AB120" s="149">
        <f>(SUM($D$118:AB118)*$C$104/$C$106)+(SUM($D$118:AB118)*$C$105/$C$107)</f>
        <v>9478000.0000000019</v>
      </c>
      <c r="AC120" s="149">
        <f>(SUM($D$118:AC118)*$C$104/$C$106)+(SUM($D$118:AC118)*$C$105/$C$107)</f>
        <v>9857120.0000000019</v>
      </c>
      <c r="AD120" s="149">
        <f>(SUM($D$118:AD118)*$C$104/$C$106)+(SUM($D$118:AD118)*$C$105/$C$107)</f>
        <v>10236240.000000002</v>
      </c>
      <c r="AE120" s="149">
        <f>(SUM($D$118:AE118)*$C$104/$C$106)+(SUM($D$118:AE118)*$C$105/$C$107)</f>
        <v>10615360.000000004</v>
      </c>
      <c r="AF120" s="149">
        <f>(SUM($D$118:AF118)*$C$104/$C$106)+(SUM($D$118:AF118)*$C$105/$C$107)</f>
        <v>10994480.000000002</v>
      </c>
      <c r="AG120" s="149">
        <f>(SUM($D$118:AG118)*$C$104/$C$106)+(SUM($D$118:AG118)*$C$105/$C$107)</f>
        <v>11373600.000000004</v>
      </c>
    </row>
    <row r="121" spans="1:33" s="153" customFormat="1" x14ac:dyDescent="0.35">
      <c r="A121" s="87"/>
      <c r="B121" s="87"/>
      <c r="C121" s="126"/>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x14ac:dyDescent="0.35">
      <c r="A122" s="69" t="s">
        <v>91</v>
      </c>
      <c r="B122" s="69" t="s">
        <v>86</v>
      </c>
      <c r="C122" s="126"/>
      <c r="D122" s="72">
        <f>(SUM($D$118:D118)*$C$109)</f>
        <v>473899.99999999994</v>
      </c>
      <c r="E122" s="72">
        <f>(SUM($D$118:E118)*$C$109)</f>
        <v>947799.99999999988</v>
      </c>
      <c r="F122" s="72">
        <f>(SUM($D$118:F118)*$C$109)</f>
        <v>1421700</v>
      </c>
      <c r="G122" s="72">
        <f>(SUM($D$118:G118)*$C$109)</f>
        <v>1895599.9999999998</v>
      </c>
      <c r="H122" s="72">
        <f>(SUM($D$118:H118)*$C$109)</f>
        <v>2369499.9999999995</v>
      </c>
      <c r="I122" s="72">
        <f>(SUM($D$118:I118)*$C$109)</f>
        <v>2843400</v>
      </c>
      <c r="J122" s="72">
        <f>(SUM($D$118:J118)*$C$109)</f>
        <v>3317300</v>
      </c>
      <c r="K122" s="72">
        <f>(SUM($D$118:K118)*$C$109)</f>
        <v>3791200</v>
      </c>
      <c r="L122" s="72">
        <f>(SUM($D$118:L118)*$C$109)</f>
        <v>4265100</v>
      </c>
      <c r="M122" s="72">
        <f>(SUM($D$118:M118)*$C$109)</f>
        <v>4738999.9999999991</v>
      </c>
      <c r="N122" s="72">
        <f>(SUM($D$118:N118)*$C$109)</f>
        <v>5212899.9999999991</v>
      </c>
      <c r="O122" s="72">
        <f>(SUM($D$118:O118)*$C$109)</f>
        <v>5686799.9999999991</v>
      </c>
      <c r="P122" s="72">
        <f>(SUM($D$118:P118)*$C$109)</f>
        <v>6160699.9999999981</v>
      </c>
      <c r="Q122" s="72">
        <f>(SUM($D$118:Q118)*$C$109)</f>
        <v>6634599.9999999981</v>
      </c>
      <c r="R122" s="72">
        <f>(SUM($D$118:R118)*$C$109)</f>
        <v>7108499.9999999981</v>
      </c>
      <c r="S122" s="72">
        <f>(SUM($D$118:S118)*$C$109)</f>
        <v>7582399.9999999972</v>
      </c>
      <c r="T122" s="72">
        <f>(SUM($D$118:T118)*$C$109)</f>
        <v>8056299.9999999972</v>
      </c>
      <c r="U122" s="72">
        <f>(SUM($D$118:U118)*$C$109)</f>
        <v>8530199.9999999981</v>
      </c>
      <c r="V122" s="72">
        <f>(SUM($D$118:V118)*$C$109)</f>
        <v>9004099.9999999981</v>
      </c>
      <c r="W122" s="72">
        <f>(SUM($D$118:W118)*$C$109)</f>
        <v>9477999.9999999981</v>
      </c>
      <c r="X122" s="72">
        <f>(SUM($D$118:X118)*$C$109)</f>
        <v>9951900</v>
      </c>
      <c r="Y122" s="72">
        <f>(SUM($D$118:Y118)*$C$109)</f>
        <v>10425800</v>
      </c>
      <c r="Z122" s="72">
        <f>(SUM($D$118:Z118)*$C$109)</f>
        <v>10899700</v>
      </c>
      <c r="AA122" s="72">
        <f>(SUM($D$118:AA118)*$C$109)</f>
        <v>11373600.000000002</v>
      </c>
      <c r="AB122" s="72">
        <f>(SUM($D$118:AB118)*$C$109)</f>
        <v>11847500.000000002</v>
      </c>
      <c r="AC122" s="72">
        <f>(SUM($D$118:AC118)*$C$109)</f>
        <v>12321400.000000002</v>
      </c>
      <c r="AD122" s="72">
        <f>(SUM($D$118:AD118)*$C$109)</f>
        <v>12795300.000000004</v>
      </c>
      <c r="AE122" s="72">
        <f>(SUM($D$118:AE118)*$C$109)</f>
        <v>13269200.000000004</v>
      </c>
      <c r="AF122" s="72">
        <f>(SUM($D$118:AF118)*$C$109)</f>
        <v>13743100.000000004</v>
      </c>
      <c r="AG122" s="72">
        <f>(SUM($D$118:AG118)*$C$109)</f>
        <v>14217000.000000006</v>
      </c>
    </row>
    <row r="123" spans="1:33" ht="16" thickBot="1" x14ac:dyDescent="0.4">
      <c r="A123" s="83"/>
      <c r="B123" s="83"/>
      <c r="C123" s="129"/>
      <c r="D123" s="130"/>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row>
    <row r="124" spans="1:33" s="138" customFormat="1" x14ac:dyDescent="0.35">
      <c r="A124" s="80" t="s">
        <v>47</v>
      </c>
      <c r="B124" s="80"/>
      <c r="C124" s="133"/>
      <c r="D124" s="134"/>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s="73" customFormat="1" x14ac:dyDescent="0.35">
      <c r="A125" s="88"/>
      <c r="B125" s="88"/>
      <c r="C125" s="126"/>
      <c r="D125" s="72"/>
    </row>
    <row r="126" spans="1:33" s="73" customFormat="1" x14ac:dyDescent="0.35">
      <c r="A126" s="77" t="s">
        <v>153</v>
      </c>
      <c r="B126" s="77" t="s">
        <v>133</v>
      </c>
      <c r="C126" s="126">
        <v>6770</v>
      </c>
      <c r="D126" s="140"/>
    </row>
    <row r="127" spans="1:33" x14ac:dyDescent="0.35">
      <c r="A127" s="77" t="s">
        <v>152</v>
      </c>
      <c r="B127" s="77" t="s">
        <v>134</v>
      </c>
      <c r="C127" s="126">
        <v>6770</v>
      </c>
      <c r="D127" s="140"/>
      <c r="E127" s="73"/>
      <c r="F127" s="73"/>
      <c r="G127" s="73"/>
      <c r="H127" s="73"/>
      <c r="I127" s="73"/>
      <c r="J127" s="73"/>
      <c r="K127" s="73"/>
      <c r="L127" s="73"/>
      <c r="M127" s="73"/>
      <c r="N127" s="73"/>
      <c r="O127" s="73"/>
      <c r="P127" s="73"/>
      <c r="Q127" s="155"/>
      <c r="R127" s="73"/>
      <c r="S127" s="73"/>
      <c r="T127" s="73"/>
      <c r="U127" s="73"/>
      <c r="V127" s="73"/>
      <c r="W127" s="73"/>
      <c r="X127" s="73"/>
      <c r="Y127" s="73"/>
      <c r="Z127" s="73"/>
      <c r="AA127" s="73"/>
      <c r="AB127" s="73"/>
      <c r="AC127" s="73"/>
      <c r="AD127" s="73"/>
      <c r="AE127" s="73"/>
      <c r="AF127" s="73"/>
      <c r="AG127" s="73"/>
    </row>
    <row r="128" spans="1:33" x14ac:dyDescent="0.35">
      <c r="A128" s="77"/>
      <c r="B128" s="77"/>
      <c r="C128" s="126"/>
      <c r="D128" s="72"/>
      <c r="E128" s="73"/>
      <c r="F128" s="73"/>
      <c r="G128" s="73"/>
      <c r="H128" s="73"/>
      <c r="I128" s="73"/>
      <c r="J128" s="73"/>
      <c r="K128" s="73"/>
      <c r="L128" s="73"/>
      <c r="M128" s="73"/>
      <c r="N128" s="73"/>
      <c r="O128" s="73"/>
      <c r="P128" s="73"/>
      <c r="Q128" s="155"/>
      <c r="R128" s="73"/>
      <c r="S128" s="73"/>
      <c r="T128" s="73"/>
      <c r="U128" s="73"/>
      <c r="V128" s="73"/>
      <c r="W128" s="73"/>
      <c r="X128" s="73"/>
      <c r="Y128" s="73"/>
      <c r="Z128" s="73"/>
      <c r="AA128" s="73"/>
      <c r="AB128" s="73"/>
      <c r="AC128" s="73"/>
      <c r="AD128" s="73"/>
      <c r="AE128" s="73"/>
      <c r="AF128" s="73"/>
      <c r="AG128" s="73"/>
    </row>
    <row r="129" spans="1:33" x14ac:dyDescent="0.35">
      <c r="A129" s="77" t="s">
        <v>113</v>
      </c>
      <c r="B129" s="77" t="s">
        <v>86</v>
      </c>
      <c r="C129" s="126">
        <f>AVERAGE(C126:C127)</f>
        <v>6770</v>
      </c>
      <c r="D129" s="72"/>
      <c r="E129" s="73"/>
      <c r="F129" s="73"/>
      <c r="G129" s="73"/>
      <c r="H129" s="73"/>
      <c r="I129" s="73"/>
      <c r="J129" s="73"/>
      <c r="K129" s="73"/>
      <c r="L129" s="73"/>
      <c r="M129" s="73"/>
      <c r="N129" s="73"/>
      <c r="O129" s="73"/>
      <c r="P129" s="73"/>
      <c r="Q129" s="155"/>
      <c r="R129" s="73"/>
      <c r="S129" s="73"/>
      <c r="T129" s="73"/>
      <c r="U129" s="73"/>
      <c r="V129" s="73"/>
      <c r="W129" s="73"/>
      <c r="X129" s="73"/>
      <c r="Y129" s="73"/>
      <c r="Z129" s="73"/>
      <c r="AA129" s="73"/>
      <c r="AB129" s="73"/>
      <c r="AC129" s="73"/>
      <c r="AD129" s="73"/>
      <c r="AE129" s="73"/>
      <c r="AF129" s="73"/>
      <c r="AG129" s="73"/>
    </row>
    <row r="130" spans="1:33" x14ac:dyDescent="0.35">
      <c r="A130" s="77"/>
      <c r="B130" s="77"/>
      <c r="C130" s="126"/>
      <c r="D130" s="72"/>
      <c r="E130" s="73"/>
      <c r="F130" s="73"/>
      <c r="G130" s="73"/>
      <c r="H130" s="73"/>
      <c r="I130" s="73"/>
      <c r="J130" s="73"/>
      <c r="K130" s="73"/>
      <c r="L130" s="73"/>
      <c r="M130" s="73"/>
      <c r="N130" s="73"/>
      <c r="O130" s="73"/>
      <c r="P130" s="73"/>
      <c r="Q130" s="155"/>
      <c r="R130" s="73"/>
      <c r="S130" s="73"/>
      <c r="T130" s="73"/>
      <c r="U130" s="73"/>
      <c r="V130" s="73"/>
      <c r="W130" s="73"/>
      <c r="X130" s="73"/>
      <c r="Y130" s="73"/>
      <c r="Z130" s="73"/>
      <c r="AA130" s="73"/>
      <c r="AB130" s="73"/>
      <c r="AC130" s="73"/>
      <c r="AD130" s="73"/>
      <c r="AE130" s="73"/>
      <c r="AF130" s="73"/>
      <c r="AG130" s="73"/>
    </row>
    <row r="131" spans="1:33" x14ac:dyDescent="0.35">
      <c r="A131" s="77" t="s">
        <v>123</v>
      </c>
      <c r="B131" s="77" t="s">
        <v>122</v>
      </c>
      <c r="C131" s="126">
        <v>2.7</v>
      </c>
      <c r="D131" s="72"/>
      <c r="E131" s="73"/>
      <c r="F131" s="73"/>
      <c r="G131" s="73"/>
      <c r="H131" s="73"/>
      <c r="I131" s="73"/>
      <c r="J131" s="73"/>
      <c r="K131" s="73"/>
      <c r="L131" s="73"/>
      <c r="M131" s="73"/>
      <c r="N131" s="73"/>
      <c r="O131" s="73"/>
      <c r="P131" s="73"/>
      <c r="Q131" s="155"/>
      <c r="R131" s="73"/>
      <c r="S131" s="73"/>
      <c r="T131" s="73"/>
      <c r="U131" s="73"/>
      <c r="V131" s="73"/>
      <c r="W131" s="73"/>
      <c r="X131" s="73"/>
      <c r="Y131" s="73"/>
      <c r="Z131" s="73"/>
      <c r="AA131" s="73"/>
      <c r="AB131" s="73"/>
      <c r="AC131" s="73"/>
      <c r="AD131" s="73"/>
      <c r="AE131" s="73"/>
      <c r="AF131" s="73"/>
      <c r="AG131" s="73"/>
    </row>
    <row r="132" spans="1:33" x14ac:dyDescent="0.35">
      <c r="A132" s="77"/>
      <c r="B132" s="77"/>
      <c r="C132" s="126"/>
      <c r="D132" s="72"/>
      <c r="E132" s="73"/>
      <c r="F132" s="73"/>
      <c r="G132" s="73"/>
      <c r="H132" s="73"/>
      <c r="I132" s="73"/>
      <c r="J132" s="73"/>
      <c r="K132" s="73"/>
      <c r="L132" s="73"/>
      <c r="M132" s="73"/>
      <c r="N132" s="73"/>
      <c r="O132" s="73"/>
      <c r="P132" s="73"/>
      <c r="Q132" s="155"/>
      <c r="R132" s="73"/>
      <c r="S132" s="73"/>
      <c r="T132" s="73"/>
      <c r="U132" s="73"/>
      <c r="V132" s="73"/>
      <c r="W132" s="73"/>
      <c r="X132" s="73"/>
      <c r="Y132" s="73"/>
      <c r="Z132" s="73"/>
      <c r="AA132" s="73"/>
      <c r="AB132" s="73"/>
      <c r="AC132" s="73"/>
      <c r="AD132" s="73"/>
      <c r="AE132" s="73"/>
      <c r="AF132" s="73"/>
      <c r="AG132" s="73"/>
    </row>
    <row r="133" spans="1:33" x14ac:dyDescent="0.35">
      <c r="A133" s="77" t="s">
        <v>157</v>
      </c>
      <c r="B133" s="77" t="s">
        <v>158</v>
      </c>
      <c r="C133" s="144">
        <v>0.7</v>
      </c>
      <c r="D133" s="72"/>
      <c r="E133" s="73"/>
      <c r="F133" s="73"/>
      <c r="G133" s="73"/>
      <c r="H133" s="73"/>
      <c r="I133" s="73"/>
      <c r="J133" s="73"/>
      <c r="K133" s="73"/>
      <c r="L133" s="73"/>
      <c r="M133" s="73"/>
      <c r="N133" s="73"/>
      <c r="O133" s="73"/>
      <c r="P133" s="73"/>
      <c r="Q133" s="155"/>
      <c r="R133" s="73"/>
      <c r="S133" s="73"/>
      <c r="T133" s="73"/>
      <c r="U133" s="73"/>
      <c r="V133" s="73"/>
      <c r="W133" s="73"/>
      <c r="X133" s="73"/>
      <c r="Y133" s="73"/>
      <c r="Z133" s="73"/>
      <c r="AA133" s="73"/>
      <c r="AB133" s="73"/>
      <c r="AC133" s="73"/>
      <c r="AD133" s="73"/>
      <c r="AE133" s="73"/>
      <c r="AF133" s="73"/>
      <c r="AG133" s="73"/>
    </row>
    <row r="134" spans="1:33" x14ac:dyDescent="0.35">
      <c r="A134" s="77"/>
      <c r="B134" s="77"/>
      <c r="C134" s="126"/>
      <c r="D134" s="72"/>
      <c r="E134" s="73"/>
      <c r="F134" s="73"/>
      <c r="G134" s="73"/>
      <c r="H134" s="73"/>
      <c r="I134" s="73"/>
      <c r="J134" s="73"/>
      <c r="K134" s="73"/>
      <c r="L134" s="73"/>
      <c r="M134" s="73"/>
      <c r="N134" s="73"/>
      <c r="O134" s="73"/>
      <c r="P134" s="73"/>
      <c r="Q134" s="155"/>
      <c r="R134" s="73"/>
      <c r="S134" s="73"/>
      <c r="T134" s="73"/>
      <c r="U134" s="73"/>
      <c r="V134" s="73"/>
      <c r="W134" s="73"/>
      <c r="X134" s="73"/>
      <c r="Y134" s="73"/>
      <c r="Z134" s="73"/>
      <c r="AA134" s="73"/>
      <c r="AB134" s="73"/>
      <c r="AC134" s="73"/>
      <c r="AD134" s="73"/>
      <c r="AE134" s="73"/>
      <c r="AF134" s="73"/>
      <c r="AG134" s="73"/>
    </row>
    <row r="135" spans="1:33" ht="16" thickBot="1" x14ac:dyDescent="0.4">
      <c r="A135" s="79" t="s">
        <v>99</v>
      </c>
      <c r="B135" s="79" t="s">
        <v>86</v>
      </c>
      <c r="C135" s="156">
        <f>C129/C131</f>
        <v>2507.4074074074074</v>
      </c>
      <c r="D135" s="157">
        <f t="shared" ref="D135:AG135" si="14">$C$135*D13</f>
        <v>2544.3268343467407</v>
      </c>
      <c r="E135" s="157">
        <f t="shared" si="14"/>
        <v>2581.7898682330356</v>
      </c>
      <c r="F135" s="157">
        <f t="shared" si="14"/>
        <v>2619.804513213086</v>
      </c>
      <c r="G135" s="157">
        <f t="shared" si="14"/>
        <v>2658.3788912878936</v>
      </c>
      <c r="H135" s="157">
        <f t="shared" si="14"/>
        <v>2697.5212440479704</v>
      </c>
      <c r="I135" s="157">
        <f t="shared" si="14"/>
        <v>2737.2399344341898</v>
      </c>
      <c r="J135" s="157">
        <f t="shared" si="14"/>
        <v>2777.5434485245705</v>
      </c>
      <c r="K135" s="157">
        <f t="shared" si="14"/>
        <v>2818.4403973473613</v>
      </c>
      <c r="L135" s="157">
        <f t="shared" si="14"/>
        <v>2859.9395187208288</v>
      </c>
      <c r="M135" s="157">
        <f t="shared" si="14"/>
        <v>2902.0496791201317</v>
      </c>
      <c r="N135" s="157">
        <f t="shared" si="14"/>
        <v>2944.7798755716826</v>
      </c>
      <c r="O135" s="157">
        <f t="shared" si="14"/>
        <v>2988.1392375754031</v>
      </c>
      <c r="P135" s="157">
        <f t="shared" si="14"/>
        <v>3032.1370290552841</v>
      </c>
      <c r="Q135" s="157">
        <f t="shared" si="14"/>
        <v>3076.7826503386646</v>
      </c>
      <c r="R135" s="157">
        <f t="shared" si="14"/>
        <v>3122.0856401646533</v>
      </c>
      <c r="S135" s="157">
        <f t="shared" si="14"/>
        <v>3168.0556777221254</v>
      </c>
      <c r="T135" s="157">
        <f t="shared" si="14"/>
        <v>3214.7025847177215</v>
      </c>
      <c r="U135" s="157">
        <f t="shared" si="14"/>
        <v>3262.0363274743045</v>
      </c>
      <c r="V135" s="157">
        <f t="shared" si="14"/>
        <v>3310.067019060305</v>
      </c>
      <c r="W135" s="157">
        <f t="shared" si="14"/>
        <v>3358.8049214504281</v>
      </c>
      <c r="X135" s="157">
        <f t="shared" si="14"/>
        <v>3408.260447718169</v>
      </c>
      <c r="Y135" s="157">
        <f t="shared" si="14"/>
        <v>3458.4441642606093</v>
      </c>
      <c r="Z135" s="157">
        <f t="shared" si="14"/>
        <v>3509.3667930559855</v>
      </c>
      <c r="AA135" s="157">
        <f t="shared" si="14"/>
        <v>3561.0392139544783</v>
      </c>
      <c r="AB135" s="157">
        <f t="shared" si="14"/>
        <v>3613.4724670027467</v>
      </c>
      <c r="AC135" s="157">
        <f t="shared" si="14"/>
        <v>3666.6777548026812</v>
      </c>
      <c r="AD135" s="157">
        <f t="shared" si="14"/>
        <v>3720.6664449048963</v>
      </c>
      <c r="AE135" s="157">
        <f t="shared" si="14"/>
        <v>3775.4500722374519</v>
      </c>
      <c r="AF135" s="157">
        <f t="shared" si="14"/>
        <v>3831.0403415703463</v>
      </c>
      <c r="AG135" s="157">
        <f t="shared" si="14"/>
        <v>3887.4491300162931</v>
      </c>
    </row>
    <row r="146" spans="4:33" x14ac:dyDescent="0.35">
      <c r="D146" s="158"/>
    </row>
    <row r="153" spans="4:33" x14ac:dyDescent="0.35">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row>
    <row r="156" spans="4:33" x14ac:dyDescent="0.35">
      <c r="D156" s="160"/>
    </row>
    <row r="159" spans="4:33" x14ac:dyDescent="0.35">
      <c r="D159" s="161"/>
    </row>
    <row r="162" spans="4:33" x14ac:dyDescent="0.35">
      <c r="D162" s="158"/>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row>
    <row r="163" spans="4:33" x14ac:dyDescent="0.35">
      <c r="D163" s="158"/>
    </row>
    <row r="166" spans="4:33" x14ac:dyDescent="0.35">
      <c r="M166" s="163"/>
    </row>
    <row r="174" spans="4:33" x14ac:dyDescent="0.35">
      <c r="D174" s="164"/>
    </row>
    <row r="175" spans="4:33" x14ac:dyDescent="0.35">
      <c r="D175" s="164"/>
    </row>
    <row r="176" spans="4:33" x14ac:dyDescent="0.35">
      <c r="D176" s="158"/>
    </row>
    <row r="177" spans="4:4" x14ac:dyDescent="0.35">
      <c r="D177" s="158"/>
    </row>
    <row r="179" spans="4:4" x14ac:dyDescent="0.35">
      <c r="D179" s="165"/>
    </row>
    <row r="180" spans="4:4" x14ac:dyDescent="0.35">
      <c r="D180" s="164"/>
    </row>
    <row r="181" spans="4:4" x14ac:dyDescent="0.35">
      <c r="D181" s="164"/>
    </row>
    <row r="186" spans="4:4" x14ac:dyDescent="0.35">
      <c r="D186" s="166"/>
    </row>
    <row r="195" spans="4:4" x14ac:dyDescent="0.35">
      <c r="D195" s="158"/>
    </row>
  </sheetData>
  <mergeCells count="1">
    <mergeCell ref="D3:A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0DB2-F33C-472D-A084-9F6F03045668}">
  <sheetPr codeName="Sheet6"/>
  <dimension ref="A1:AI56"/>
  <sheetViews>
    <sheetView zoomScaleNormal="100" workbookViewId="0">
      <pane xSplit="1" topLeftCell="B1" activePane="topRight" state="frozen"/>
      <selection pane="topRight" sqref="A1:XFD1048576"/>
    </sheetView>
  </sheetViews>
  <sheetFormatPr defaultColWidth="12.6640625" defaultRowHeight="15.5" x14ac:dyDescent="0.35"/>
  <cols>
    <col min="1" max="1" width="57.5" style="63" bestFit="1" customWidth="1"/>
    <col min="2" max="2" width="24.5" style="63" bestFit="1" customWidth="1"/>
    <col min="3" max="3" width="22" style="63" bestFit="1" customWidth="1"/>
    <col min="4" max="4" width="5.4140625" style="63" customWidth="1"/>
    <col min="5" max="5" width="14.08203125" style="63" bestFit="1" customWidth="1"/>
    <col min="6" max="8" width="19.75" style="63" bestFit="1" customWidth="1"/>
    <col min="9" max="9" width="17.9140625" style="63" bestFit="1" customWidth="1"/>
    <col min="10" max="12" width="17.4140625" style="63" bestFit="1" customWidth="1"/>
    <col min="13" max="13" width="13.25" style="63" bestFit="1" customWidth="1"/>
    <col min="14" max="15" width="17.4140625" style="63" bestFit="1" customWidth="1"/>
    <col min="16" max="16" width="13" style="63" customWidth="1"/>
    <col min="17" max="24" width="17.4140625" style="63" bestFit="1" customWidth="1"/>
    <col min="25" max="33" width="16.58203125" style="63" bestFit="1" customWidth="1"/>
    <col min="34" max="34" width="19.83203125" style="63" bestFit="1" customWidth="1"/>
    <col min="35" max="35" width="12.6640625" style="63" customWidth="1"/>
    <col min="36" max="16384" width="12.6640625" style="63"/>
  </cols>
  <sheetData>
    <row r="1" spans="1:35" ht="26" x14ac:dyDescent="0.6">
      <c r="A1" s="13" t="s">
        <v>30</v>
      </c>
    </row>
    <row r="2" spans="1:35" ht="16" thickBot="1" x14ac:dyDescent="0.4"/>
    <row r="3" spans="1:35" s="15" customFormat="1" ht="21.5" thickBot="1" x14ac:dyDescent="0.55000000000000004">
      <c r="A3" s="49" t="s">
        <v>25</v>
      </c>
      <c r="B3" s="50" t="s">
        <v>34</v>
      </c>
      <c r="C3" s="33"/>
      <c r="D3" s="51"/>
      <c r="E3" s="18">
        <v>2022</v>
      </c>
      <c r="F3" s="22">
        <f>E3+1</f>
        <v>2023</v>
      </c>
      <c r="G3" s="22">
        <f t="shared" ref="G3:AH3" si="0">F3+1</f>
        <v>2024</v>
      </c>
      <c r="H3" s="22">
        <f t="shared" si="0"/>
        <v>2025</v>
      </c>
      <c r="I3" s="22">
        <f t="shared" si="0"/>
        <v>2026</v>
      </c>
      <c r="J3" s="22">
        <f t="shared" si="0"/>
        <v>2027</v>
      </c>
      <c r="K3" s="22">
        <f t="shared" si="0"/>
        <v>2028</v>
      </c>
      <c r="L3" s="22">
        <f t="shared" si="0"/>
        <v>2029</v>
      </c>
      <c r="M3" s="22">
        <f t="shared" si="0"/>
        <v>2030</v>
      </c>
      <c r="N3" s="22">
        <f t="shared" si="0"/>
        <v>2031</v>
      </c>
      <c r="O3" s="22">
        <f t="shared" si="0"/>
        <v>2032</v>
      </c>
      <c r="P3" s="22">
        <f t="shared" si="0"/>
        <v>2033</v>
      </c>
      <c r="Q3" s="22">
        <f t="shared" si="0"/>
        <v>2034</v>
      </c>
      <c r="R3" s="22">
        <f t="shared" si="0"/>
        <v>2035</v>
      </c>
      <c r="S3" s="22">
        <f t="shared" si="0"/>
        <v>2036</v>
      </c>
      <c r="T3" s="22">
        <f t="shared" si="0"/>
        <v>2037</v>
      </c>
      <c r="U3" s="22">
        <f t="shared" si="0"/>
        <v>2038</v>
      </c>
      <c r="V3" s="22">
        <f t="shared" si="0"/>
        <v>2039</v>
      </c>
      <c r="W3" s="22">
        <f t="shared" si="0"/>
        <v>2040</v>
      </c>
      <c r="X3" s="22">
        <f t="shared" si="0"/>
        <v>2041</v>
      </c>
      <c r="Y3" s="22">
        <f t="shared" si="0"/>
        <v>2042</v>
      </c>
      <c r="Z3" s="22">
        <f t="shared" si="0"/>
        <v>2043</v>
      </c>
      <c r="AA3" s="22">
        <f t="shared" si="0"/>
        <v>2044</v>
      </c>
      <c r="AB3" s="22">
        <f t="shared" si="0"/>
        <v>2045</v>
      </c>
      <c r="AC3" s="22">
        <f t="shared" si="0"/>
        <v>2046</v>
      </c>
      <c r="AD3" s="22">
        <f t="shared" si="0"/>
        <v>2047</v>
      </c>
      <c r="AE3" s="22">
        <f t="shared" si="0"/>
        <v>2048</v>
      </c>
      <c r="AF3" s="22">
        <f t="shared" si="0"/>
        <v>2049</v>
      </c>
      <c r="AG3" s="22">
        <f t="shared" si="0"/>
        <v>2050</v>
      </c>
      <c r="AH3" s="22">
        <f t="shared" si="0"/>
        <v>2051</v>
      </c>
      <c r="AI3" s="57"/>
    </row>
    <row r="4" spans="1:35" s="16" customFormat="1" ht="21.5" thickBot="1" x14ac:dyDescent="0.55000000000000004">
      <c r="A4" s="52" t="s">
        <v>105</v>
      </c>
      <c r="B4" s="35"/>
      <c r="C4" s="34"/>
      <c r="D4" s="53"/>
      <c r="E4" s="65">
        <v>0.65</v>
      </c>
      <c r="F4" s="65">
        <v>0.6</v>
      </c>
      <c r="G4" s="65">
        <v>0.31</v>
      </c>
      <c r="H4" s="65">
        <v>0.2</v>
      </c>
      <c r="I4" s="65">
        <v>0.12</v>
      </c>
      <c r="J4" s="65">
        <v>0.1</v>
      </c>
      <c r="K4" s="65">
        <v>0.06</v>
      </c>
      <c r="L4" s="65">
        <v>0.06</v>
      </c>
      <c r="M4" s="65">
        <v>0.06</v>
      </c>
      <c r="N4" s="65">
        <v>0.05</v>
      </c>
      <c r="O4" s="65">
        <v>0.05</v>
      </c>
      <c r="P4" s="65">
        <v>0.05</v>
      </c>
      <c r="Q4" s="65">
        <v>4.4999999999999998E-2</v>
      </c>
      <c r="R4" s="65">
        <v>0.04</v>
      </c>
      <c r="S4" s="65">
        <v>0.04</v>
      </c>
      <c r="T4" s="65">
        <v>0.04</v>
      </c>
      <c r="U4" s="65">
        <v>0.04</v>
      </c>
      <c r="V4" s="65">
        <v>0.04</v>
      </c>
      <c r="W4" s="65">
        <v>0.04</v>
      </c>
      <c r="X4" s="65">
        <v>0.04</v>
      </c>
      <c r="Y4" s="65">
        <v>3.5000000000000003E-2</v>
      </c>
      <c r="Z4" s="65">
        <v>3.5000000000000003E-2</v>
      </c>
      <c r="AA4" s="65">
        <v>3.5000000000000003E-2</v>
      </c>
      <c r="AB4" s="65">
        <v>3.5000000000000003E-2</v>
      </c>
      <c r="AC4" s="65">
        <v>3.5000000000000003E-2</v>
      </c>
      <c r="AD4" s="65">
        <v>3.5000000000000003E-2</v>
      </c>
      <c r="AE4" s="65">
        <v>3.5000000000000003E-2</v>
      </c>
      <c r="AF4" s="65">
        <v>3.5000000000000003E-2</v>
      </c>
      <c r="AG4" s="65">
        <v>0.03</v>
      </c>
      <c r="AH4" s="65">
        <v>0.03</v>
      </c>
      <c r="AI4" s="58"/>
    </row>
    <row r="5" spans="1:35" s="16" customFormat="1" ht="21.5" thickBot="1" x14ac:dyDescent="0.55000000000000004">
      <c r="A5" s="54"/>
      <c r="B5" s="36"/>
      <c r="C5" s="62"/>
      <c r="D5" s="55"/>
      <c r="E5" s="46"/>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47"/>
    </row>
    <row r="6" spans="1:35" s="64" customFormat="1" ht="21" x14ac:dyDescent="0.5">
      <c r="A6" s="24" t="s">
        <v>39</v>
      </c>
      <c r="B6" s="68">
        <f ca="1">MAX(E6:AH6)</f>
        <v>2.5043776258126749</v>
      </c>
      <c r="C6" s="25"/>
      <c r="D6" s="25"/>
      <c r="E6" s="27">
        <f>'Debt worksheet'!C5/'Profit and Loss'!C5</f>
        <v>2.126650524726406</v>
      </c>
      <c r="F6" s="28">
        <f ca="1">'Debt worksheet'!D5/'Profit and Loss'!D5</f>
        <v>2.4365432938905807</v>
      </c>
      <c r="G6" s="28">
        <f ca="1">'Debt worksheet'!E5/'Profit and Loss'!E5</f>
        <v>2.5023248167441161</v>
      </c>
      <c r="H6" s="28">
        <f ca="1">'Debt worksheet'!F5/'Profit and Loss'!F5</f>
        <v>2.4913551959210625</v>
      </c>
      <c r="I6" s="28">
        <f ca="1">'Debt worksheet'!G5/'Profit and Loss'!G5</f>
        <v>2.4981804292961733</v>
      </c>
      <c r="J6" s="28">
        <f ca="1">'Debt worksheet'!H5/'Profit and Loss'!H5</f>
        <v>2.4772470210958413</v>
      </c>
      <c r="K6" s="28">
        <f ca="1">'Debt worksheet'!I5/'Profit and Loss'!I5</f>
        <v>2.4976913582923275</v>
      </c>
      <c r="L6" s="28">
        <f ca="1">'Debt worksheet'!J5/'Profit and Loss'!J5</f>
        <v>2.5043776258126749</v>
      </c>
      <c r="M6" s="28">
        <f ca="1">'Debt worksheet'!K5/'Profit and Loss'!K5</f>
        <v>2.4968020686855747</v>
      </c>
      <c r="N6" s="28">
        <f ca="1">'Debt worksheet'!L5/'Profit and Loss'!L5</f>
        <v>2.4981662163898024</v>
      </c>
      <c r="O6" s="28">
        <f ca="1">'Debt worksheet'!M5/'Profit and Loss'!M5</f>
        <v>2.4934379400909501</v>
      </c>
      <c r="P6" s="28">
        <f ca="1">'Debt worksheet'!N5/'Profit and Loss'!N5</f>
        <v>2.4818795179063384</v>
      </c>
      <c r="Q6" s="28">
        <f ca="1">'Debt worksheet'!O5/'Profit and Loss'!O5</f>
        <v>2.4746319948253621</v>
      </c>
      <c r="R6" s="28">
        <f ca="1">'Debt worksheet'!P5/'Profit and Loss'!P5</f>
        <v>2.4756743903795662</v>
      </c>
      <c r="S6" s="28">
        <f ca="1">'Debt worksheet'!Q5/'Profit and Loss'!Q5</f>
        <v>2.4771124319222038</v>
      </c>
      <c r="T6" s="28">
        <f ca="1">'Debt worksheet'!R5/'Profit and Loss'!R5</f>
        <v>2.4781990876986102</v>
      </c>
      <c r="U6" s="28">
        <f ca="1">'Debt worksheet'!S5/'Profit and Loss'!S5</f>
        <v>2.4782414123255663</v>
      </c>
      <c r="V6" s="28">
        <f ca="1">'Debt worksheet'!T5/'Profit and Loss'!T5</f>
        <v>2.4765978451786568</v>
      </c>
      <c r="W6" s="28">
        <f ca="1">'Debt worksheet'!U5/'Profit and Loss'!U5</f>
        <v>2.4726756243304915</v>
      </c>
      <c r="X6" s="28">
        <f ca="1">'Debt worksheet'!V5/'Profit and Loss'!V5</f>
        <v>2.4659283114822186</v>
      </c>
      <c r="Y6" s="28">
        <f ca="1">'Debt worksheet'!W5/'Profit and Loss'!W5</f>
        <v>2.4677174497026839</v>
      </c>
      <c r="Z6" s="28">
        <f ca="1">'Debt worksheet'!X5/'Profit and Loss'!X5</f>
        <v>2.4704079228861691</v>
      </c>
      <c r="AA6" s="28">
        <f ca="1">'Debt worksheet'!Y5/'Profit and Loss'!Y5</f>
        <v>2.4734760792467752</v>
      </c>
      <c r="AB6" s="28">
        <f ca="1">'Debt worksheet'!Z5/'Profit and Loss'!Z5</f>
        <v>2.4764282943207867</v>
      </c>
      <c r="AC6" s="28">
        <f ca="1">'Debt worksheet'!AA5/'Profit and Loss'!AA5</f>
        <v>2.4787997499116767</v>
      </c>
      <c r="AD6" s="28">
        <f ca="1">'Debt worksheet'!AB5/'Profit and Loss'!AB5</f>
        <v>2.4801532562346429</v>
      </c>
      <c r="AE6" s="28">
        <f ca="1">'Debt worksheet'!AC5/'Profit and Loss'!AC5</f>
        <v>2.4800781158350778</v>
      </c>
      <c r="AF6" s="28">
        <f ca="1">'Debt worksheet'!AD5/'Profit and Loss'!AD5</f>
        <v>2.4781890279006071</v>
      </c>
      <c r="AG6" s="28">
        <f ca="1">'Debt worksheet'!AE5/'Profit and Loss'!AE5</f>
        <v>2.4861353473177052</v>
      </c>
      <c r="AH6" s="28">
        <f ca="1">'Debt worksheet'!AF5/'Profit and Loss'!AF5</f>
        <v>2.4963764649330078</v>
      </c>
      <c r="AI6" s="31"/>
    </row>
    <row r="7" spans="1:35" ht="21" x14ac:dyDescent="0.5">
      <c r="A7" s="19" t="s">
        <v>38</v>
      </c>
      <c r="B7" s="26">
        <f ca="1">MIN('Price and Financial ratios'!E7:AH7)</f>
        <v>0.16509043862886091</v>
      </c>
      <c r="C7" s="26"/>
      <c r="D7" s="26"/>
      <c r="E7" s="56">
        <f ca="1">'Cash Flow'!C7/'Debt worksheet'!C5</f>
        <v>0.16509043862886091</v>
      </c>
      <c r="F7" s="32">
        <f ca="1">'Cash Flow'!D7/'Debt worksheet'!D5</f>
        <v>0.21503232265852359</v>
      </c>
      <c r="G7" s="32">
        <f ca="1">'Cash Flow'!E7/'Debt worksheet'!E5</f>
        <v>0.23490396987252402</v>
      </c>
      <c r="H7" s="32">
        <f ca="1">'Cash Flow'!F7/'Debt worksheet'!F5</f>
        <v>0.24845024355062284</v>
      </c>
      <c r="I7" s="32">
        <f ca="1">'Cash Flow'!G7/'Debt worksheet'!G5</f>
        <v>0.25122147043562754</v>
      </c>
      <c r="J7" s="32">
        <f ca="1">'Cash Flow'!H7/'Debt worksheet'!H5</f>
        <v>0.25557011486665543</v>
      </c>
      <c r="K7" s="32">
        <f ca="1">'Cash Flow'!I7/'Debt worksheet'!I5</f>
        <v>0.25101179318270567</v>
      </c>
      <c r="L7" s="32">
        <f ca="1">'Cash Flow'!J7/'Debt worksheet'!J5</f>
        <v>0.24858917821028675</v>
      </c>
      <c r="M7" s="17">
        <f ca="1">'Cash Flow'!K7/'Debt worksheet'!K5</f>
        <v>0.24825773245157029</v>
      </c>
      <c r="N7" s="17">
        <f ca="1">'Cash Flow'!L7/'Debt worksheet'!L5</f>
        <v>0.24608074144962414</v>
      </c>
      <c r="O7" s="17">
        <f ca="1">'Cash Flow'!M7/'Debt worksheet'!M5</f>
        <v>0.2449565910031965</v>
      </c>
      <c r="P7" s="17">
        <f ca="1">'Cash Flow'!N7/'Debt worksheet'!N5</f>
        <v>0.24494044349814237</v>
      </c>
      <c r="Q7" s="17">
        <f ca="1">'Cash Flow'!O7/'Debt worksheet'!O5</f>
        <v>0.2440930075623369</v>
      </c>
      <c r="R7" s="17">
        <f ca="1">'Cash Flow'!P7/'Debt worksheet'!P5</f>
        <v>0.24191719980928253</v>
      </c>
      <c r="S7" s="17">
        <f ca="1">'Cash Flow'!Q7/'Debt worksheet'!Q5</f>
        <v>0.23995122758803325</v>
      </c>
      <c r="T7" s="17">
        <f ca="1">'Cash Flow'!R7/'Debt worksheet'!R5</f>
        <v>0.23826481547924913</v>
      </c>
      <c r="U7" s="17">
        <f ca="1">'Cash Flow'!S7/'Debt worksheet'!S5</f>
        <v>0.23692026347398057</v>
      </c>
      <c r="V7" s="17">
        <f ca="1">'Cash Flow'!T7/'Debt worksheet'!T5</f>
        <v>0.23597394770712959</v>
      </c>
      <c r="W7" s="17">
        <f ca="1">'Cash Flow'!U7/'Debt worksheet'!U5</f>
        <v>0.23547797920615682</v>
      </c>
      <c r="X7" s="17">
        <f ca="1">'Cash Flow'!V7/'Debt worksheet'!V5</f>
        <v>0.23548196195149057</v>
      </c>
      <c r="Y7" s="17">
        <f ca="1">'Cash Flow'!W7/'Debt worksheet'!W5</f>
        <v>0.23400617658181769</v>
      </c>
      <c r="Z7" s="17">
        <f ca="1">'Cash Flow'!X7/'Debt worksheet'!X5</f>
        <v>0.23259643550650907</v>
      </c>
      <c r="AA7" s="17">
        <f ca="1">'Cash Flow'!Y7/'Debt worksheet'!Y5</f>
        <v>0.23130310169756207</v>
      </c>
      <c r="AB7" s="17">
        <f ca="1">'Cash Flow'!Z7/'Debt worksheet'!Z5</f>
        <v>0.23017213387801277</v>
      </c>
      <c r="AC7" s="17">
        <f ca="1">'Cash Flow'!AA7/'Debt worksheet'!AA5</f>
        <v>0.22924555902404742</v>
      </c>
      <c r="AD7" s="17">
        <f ca="1">'Cash Flow'!AB7/'Debt worksheet'!AB5</f>
        <v>0.2285620741150618</v>
      </c>
      <c r="AE7" s="17">
        <f ca="1">'Cash Flow'!AC7/'Debt worksheet'!AC5</f>
        <v>0.22815773947390269</v>
      </c>
      <c r="AF7" s="17">
        <f ca="1">'Cash Flow'!AD7/'Debt worksheet'!AD5</f>
        <v>0.22806673693780558</v>
      </c>
      <c r="AG7" s="17">
        <f ca="1">'Cash Flow'!AE7/'Debt worksheet'!AE5</f>
        <v>0.22629878154553512</v>
      </c>
      <c r="AH7" s="17">
        <f ca="1">'Cash Flow'!AF7/'Debt worksheet'!AF5</f>
        <v>0.22440561541421367</v>
      </c>
      <c r="AI7" s="29"/>
    </row>
    <row r="8" spans="1:35" ht="21" x14ac:dyDescent="0.5">
      <c r="A8" s="19" t="s">
        <v>33</v>
      </c>
      <c r="B8" s="26">
        <f ca="1">MAX('Price and Financial ratios'!E8:AH8)</f>
        <v>0.50955729207606104</v>
      </c>
      <c r="C8" s="26"/>
      <c r="D8" s="176"/>
      <c r="E8" s="17">
        <f>'Balance Sheet'!B11/'Balance Sheet'!B8</f>
        <v>0.23086239336866934</v>
      </c>
      <c r="F8" s="17">
        <f ca="1">'Balance Sheet'!C11/'Balance Sheet'!C8</f>
        <v>0.43238546808259803</v>
      </c>
      <c r="G8" s="17">
        <f ca="1">'Balance Sheet'!D11/'Balance Sheet'!D8</f>
        <v>0.49227473964064528</v>
      </c>
      <c r="H8" s="17">
        <f ca="1">'Balance Sheet'!E11/'Balance Sheet'!E8</f>
        <v>0.50955729207606104</v>
      </c>
      <c r="I8" s="17">
        <f ca="1">'Balance Sheet'!F11/'Balance Sheet'!F8</f>
        <v>0.50462545985444707</v>
      </c>
      <c r="J8" s="17">
        <f ca="1">'Balance Sheet'!G11/'Balance Sheet'!G8</f>
        <v>0.49207222604220441</v>
      </c>
      <c r="K8" s="17">
        <f ca="1">'Balance Sheet'!H11/'Balance Sheet'!H8</f>
        <v>0.47531606652942354</v>
      </c>
      <c r="L8" s="17">
        <f ca="1">'Balance Sheet'!I11/'Balance Sheet'!I8</f>
        <v>0.46069693140710133</v>
      </c>
      <c r="M8" s="17">
        <f ca="1">'Balance Sheet'!J11/'Balance Sheet'!J8</f>
        <v>0.4473081456928189</v>
      </c>
      <c r="N8" s="17">
        <f ca="1">'Balance Sheet'!K11/'Balance Sheet'!K8</f>
        <v>0.43447837338276546</v>
      </c>
      <c r="O8" s="17">
        <f ca="1">'Balance Sheet'!L11/'Balance Sheet'!L8</f>
        <v>0.42326131091552971</v>
      </c>
      <c r="P8" s="17">
        <f ca="1">'Balance Sheet'!M11/'Balance Sheet'!M8</f>
        <v>0.41312095018049305</v>
      </c>
      <c r="Q8" s="17">
        <f ca="1">'Balance Sheet'!N11/'Balance Sheet'!N8</f>
        <v>0.40363369351186668</v>
      </c>
      <c r="R8" s="17">
        <f ca="1">'Balance Sheet'!O11/'Balance Sheet'!O8</f>
        <v>0.39520553901116379</v>
      </c>
      <c r="S8" s="17">
        <f ca="1">'Balance Sheet'!P11/'Balance Sheet'!P8</f>
        <v>0.38824614407469782</v>
      </c>
      <c r="T8" s="17">
        <f ca="1">'Balance Sheet'!Q11/'Balance Sheet'!Q8</f>
        <v>0.38243743311148354</v>
      </c>
      <c r="U8" s="17">
        <f ca="1">'Balance Sheet'!R11/'Balance Sheet'!R8</f>
        <v>0.37751591705579068</v>
      </c>
      <c r="V8" s="17">
        <f ca="1">'Balance Sheet'!S11/'Balance Sheet'!S8</f>
        <v>0.37325973803397006</v>
      </c>
      <c r="W8" s="17">
        <f ca="1">'Balance Sheet'!T11/'Balance Sheet'!T8</f>
        <v>0.3694791539956962</v>
      </c>
      <c r="X8" s="17">
        <f ca="1">'Balance Sheet'!U11/'Balance Sheet'!U8</f>
        <v>0.36600944054580326</v>
      </c>
      <c r="Y8" s="17">
        <f ca="1">'Balance Sheet'!V11/'Balance Sheet'!V8</f>
        <v>0.3627055205257001</v>
      </c>
      <c r="Z8" s="17">
        <f ca="1">'Balance Sheet'!W11/'Balance Sheet'!W8</f>
        <v>0.36013272474639441</v>
      </c>
      <c r="AA8" s="17">
        <f ca="1">'Balance Sheet'!X11/'Balance Sheet'!X8</f>
        <v>0.35815397292668844</v>
      </c>
      <c r="AB8" s="17">
        <f ca="1">'Balance Sheet'!Y11/'Balance Sheet'!Y8</f>
        <v>0.35664795969818558</v>
      </c>
      <c r="AC8" s="17">
        <f ca="1">'Balance Sheet'!Z11/'Balance Sheet'!Z8</f>
        <v>0.35550625070343755</v>
      </c>
      <c r="AD8" s="17">
        <f ca="1">'Balance Sheet'!AA11/'Balance Sheet'!AA8</f>
        <v>0.35463096563817592</v>
      </c>
      <c r="AE8" s="17">
        <f ca="1">'Balance Sheet'!AB11/'Balance Sheet'!AB8</f>
        <v>0.35393291370143609</v>
      </c>
      <c r="AF8" s="17">
        <f ca="1">'Balance Sheet'!AC11/'Balance Sheet'!AC8</f>
        <v>0.35333008103248503</v>
      </c>
      <c r="AG8" s="17">
        <f ca="1">'Balance Sheet'!AD11/'Balance Sheet'!AD8</f>
        <v>0.35274639439503674</v>
      </c>
      <c r="AH8" s="17">
        <f ca="1">'Balance Sheet'!AE11/'Balance Sheet'!AE8</f>
        <v>0.3527908891793346</v>
      </c>
      <c r="AI8" s="29"/>
    </row>
    <row r="9" spans="1:35" ht="21.5" thickBot="1" x14ac:dyDescent="0.55000000000000004">
      <c r="A9" s="20" t="s">
        <v>32</v>
      </c>
      <c r="B9" s="21">
        <f ca="1">MIN('Price and Financial ratios'!E9:AH9)</f>
        <v>3.5357585330115016</v>
      </c>
      <c r="C9" s="21"/>
      <c r="D9" s="177"/>
      <c r="E9" s="21">
        <f ca="1">('Cash Flow'!C7+'Profit and Loss'!C8)/('Profit and Loss'!C8)</f>
        <v>3.5357585330115016</v>
      </c>
      <c r="F9" s="21">
        <f ca="1">('Cash Flow'!D7+'Profit and Loss'!D8)/('Profit and Loss'!D8)</f>
        <v>5.5003559142814202</v>
      </c>
      <c r="G9" s="21">
        <f ca="1">('Cash Flow'!E7+'Profit and Loss'!E8)/('Profit and Loss'!E8)</f>
        <v>6.5360640402721755</v>
      </c>
      <c r="H9" s="21">
        <f ca="1">('Cash Flow'!F7+'Profit and Loss'!F8)/('Profit and Loss'!F8)</f>
        <v>7.2289839824169606</v>
      </c>
      <c r="I9" s="21">
        <f ca="1">('Cash Flow'!G7+'Profit and Loss'!G8)/('Profit and Loss'!G8)</f>
        <v>7.4848885534539136</v>
      </c>
      <c r="J9" s="21">
        <f ca="1">('Cash Flow'!H7+'Profit and Loss'!H8)/('Profit and Loss'!H8)</f>
        <v>7.733156490041627</v>
      </c>
      <c r="K9" s="21">
        <f ca="1">('Cash Flow'!I7+'Profit and Loss'!I8)/('Profit and Loss'!I8)</f>
        <v>7.6498397385952011</v>
      </c>
      <c r="L9" s="21">
        <f ca="1">('Cash Flow'!J7+'Profit and Loss'!J8)/('Profit and Loss'!J8)</f>
        <v>7.6233242205898435</v>
      </c>
      <c r="M9" s="21">
        <f ca="1">('Cash Flow'!K7+'Profit and Loss'!K8)/('Profit and Loss'!K8)</f>
        <v>7.653654282611746</v>
      </c>
      <c r="N9" s="21">
        <f ca="1">('Cash Flow'!L7+'Profit and Loss'!L8)/('Profit and Loss'!L8)</f>
        <v>7.6114247153233539</v>
      </c>
      <c r="O9" s="21">
        <f ca="1">('Cash Flow'!M7+'Profit and Loss'!M8)/('Profit and Loss'!M8)</f>
        <v>7.5993575767221309</v>
      </c>
      <c r="P9" s="21">
        <f ca="1">('Cash Flow'!N7+'Profit and Loss'!N8)/('Profit and Loss'!N8)</f>
        <v>7.6190893340142143</v>
      </c>
      <c r="Q9" s="21">
        <f ca="1">('Cash Flow'!O7+'Profit and Loss'!O8)/('Profit and Loss'!O8)</f>
        <v>7.6057641025868747</v>
      </c>
      <c r="R9" s="21">
        <f ca="1">('Cash Flow'!P7+'Profit and Loss'!P8)/('Profit and Loss'!P8)</f>
        <v>7.5458368196540899</v>
      </c>
      <c r="S9" s="21">
        <f ca="1">('Cash Flow'!Q7+'Profit and Loss'!Q8)/('Profit and Loss'!Q8)</f>
        <v>7.4935639933134413</v>
      </c>
      <c r="T9" s="21">
        <f ca="1">('Cash Flow'!R7+'Profit and Loss'!R8)/('Profit and Loss'!R8)</f>
        <v>7.4506446785789535</v>
      </c>
      <c r="U9" s="21">
        <f ca="1">('Cash Flow'!S7+'Profit and Loss'!S8)/('Profit and Loss'!S8)</f>
        <v>7.4186094129398903</v>
      </c>
      <c r="V9" s="21">
        <f ca="1">('Cash Flow'!T7+'Profit and Loss'!T8)/('Profit and Loss'!T8)</f>
        <v>7.3988661201648513</v>
      </c>
      <c r="W9" s="21">
        <f ca="1">('Cash Flow'!U7+'Profit and Loss'!U8)/('Profit and Loss'!U8)</f>
        <v>7.3927485662411891</v>
      </c>
      <c r="X9" s="21">
        <f ca="1">('Cash Flow'!V7+'Profit and Loss'!V8)/('Profit and Loss'!V8)</f>
        <v>7.4015666616519002</v>
      </c>
      <c r="Y9" s="21">
        <f ca="1">('Cash Flow'!W7+'Profit and Loss'!W8)/('Profit and Loss'!W8)</f>
        <v>7.3591298534975262</v>
      </c>
      <c r="Z9" s="21">
        <f ca="1">('Cash Flow'!X7+'Profit and Loss'!X8)/('Profit and Loss'!X8)</f>
        <v>7.3198624166677861</v>
      </c>
      <c r="AA9" s="21">
        <f ca="1">('Cash Flow'!Y7+'Profit and Loss'!Y8)/('Profit and Loss'!Y8)</f>
        <v>7.2850252371923725</v>
      </c>
      <c r="AB9" s="21">
        <f ca="1">('Cash Flow'!Z7+'Profit and Loss'!Z8)/('Profit and Loss'!Z8)</f>
        <v>7.2557685119941748</v>
      </c>
      <c r="AC9" s="21">
        <f ca="1">('Cash Flow'!AA7+'Profit and Loss'!AA8)/('Profit and Loss'!AA8)</f>
        <v>7.2331484300757074</v>
      </c>
      <c r="AD9" s="21">
        <f ca="1">('Cash Flow'!AB7+'Profit and Loss'!AB8)/('Profit and Loss'!AB8)</f>
        <v>7.2181463358071154</v>
      </c>
      <c r="AE9" s="21">
        <f ca="1">('Cash Flow'!AC7+'Profit and Loss'!AC8)/('Profit and Loss'!AC8)</f>
        <v>7.2116896274950699</v>
      </c>
      <c r="AF9" s="21">
        <f ca="1">('Cash Flow'!AD7+'Profit and Loss'!AD8)/('Profit and Loss'!AD8)</f>
        <v>7.2146739366528028</v>
      </c>
      <c r="AG9" s="21">
        <f ca="1">('Cash Flow'!AE7+'Profit and Loss'!AE8)/('Profit and Loss'!AE8)</f>
        <v>7.1608926496561107</v>
      </c>
      <c r="AH9" s="21">
        <f ca="1">('Cash Flow'!AF7+'Profit and Loss'!AF8)/('Profit and Loss'!AF8)</f>
        <v>7.1047779001944544</v>
      </c>
      <c r="AI9" s="30"/>
    </row>
    <row r="11" spans="1:35" ht="26" x14ac:dyDescent="0.6">
      <c r="A11" s="13"/>
      <c r="E11" s="39"/>
    </row>
    <row r="12" spans="1:35" x14ac:dyDescent="0.35">
      <c r="A12" s="14"/>
      <c r="E12" s="39"/>
    </row>
    <row r="13" spans="1:35" ht="18.5" x14ac:dyDescent="0.45">
      <c r="A13" s="89"/>
      <c r="B13" s="90"/>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8"/>
      <c r="AG13" s="48"/>
      <c r="AH13" s="48"/>
    </row>
    <row r="14" spans="1:35" ht="18.5" x14ac:dyDescent="0.45">
      <c r="A14" s="90"/>
      <c r="B14" s="90"/>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5" ht="18.5" x14ac:dyDescent="0.45">
      <c r="A15" s="90"/>
      <c r="B15" s="91"/>
      <c r="E15" s="39"/>
    </row>
    <row r="16" spans="1:35" ht="18.5" x14ac:dyDescent="0.45">
      <c r="A16" s="90"/>
      <c r="B16" s="92"/>
      <c r="E16" s="39"/>
    </row>
    <row r="17" spans="1:5" ht="18.5" x14ac:dyDescent="0.45">
      <c r="A17" s="90"/>
      <c r="B17" s="93"/>
      <c r="E17" s="39"/>
    </row>
    <row r="18" spans="1:5" ht="18.5" x14ac:dyDescent="0.45">
      <c r="A18" s="94"/>
      <c r="B18" s="95"/>
      <c r="E18" s="39"/>
    </row>
    <row r="19" spans="1:5" ht="18.5" x14ac:dyDescent="0.45">
      <c r="A19" s="94"/>
      <c r="B19" s="94"/>
    </row>
    <row r="20" spans="1:5" ht="18.5" x14ac:dyDescent="0.45">
      <c r="A20" s="94"/>
      <c r="B20" s="91"/>
    </row>
    <row r="21" spans="1:5" ht="18.5" x14ac:dyDescent="0.45">
      <c r="A21" s="96"/>
      <c r="B21" s="97"/>
    </row>
    <row r="22" spans="1:5" ht="18.5" x14ac:dyDescent="0.45">
      <c r="A22" s="94"/>
      <c r="B22" s="98"/>
    </row>
    <row r="23" spans="1:5" ht="18.5" x14ac:dyDescent="0.45">
      <c r="A23" s="96"/>
      <c r="B23" s="99"/>
    </row>
    <row r="24" spans="1:5" ht="18.5" x14ac:dyDescent="0.45">
      <c r="A24" s="96"/>
      <c r="B24" s="100"/>
    </row>
    <row r="25" spans="1:5" ht="18.5" x14ac:dyDescent="0.45">
      <c r="A25" s="94"/>
      <c r="B25" s="101"/>
    </row>
    <row r="26" spans="1:5" ht="18.5" x14ac:dyDescent="0.45">
      <c r="A26" s="102"/>
      <c r="B26" s="101"/>
    </row>
    <row r="27" spans="1:5" ht="18.5" x14ac:dyDescent="0.45">
      <c r="A27" s="94"/>
      <c r="B27" s="101"/>
    </row>
    <row r="28" spans="1:5" ht="18.5" x14ac:dyDescent="0.45">
      <c r="A28" s="94"/>
      <c r="B28" s="91"/>
    </row>
    <row r="29" spans="1:5" ht="18.5" x14ac:dyDescent="0.45">
      <c r="A29" s="94"/>
      <c r="B29" s="92"/>
    </row>
    <row r="30" spans="1:5" ht="18.5" x14ac:dyDescent="0.45">
      <c r="A30" s="94"/>
      <c r="B30" s="94"/>
    </row>
    <row r="31" spans="1:5" ht="18.5" x14ac:dyDescent="0.45">
      <c r="A31" s="94"/>
      <c r="B31" s="95"/>
    </row>
    <row r="32" spans="1:5" ht="18.5" x14ac:dyDescent="0.45">
      <c r="A32" s="94"/>
      <c r="B32" s="94"/>
    </row>
    <row r="33" spans="1:5" ht="18.5" x14ac:dyDescent="0.45">
      <c r="A33" s="94"/>
      <c r="B33" s="91"/>
    </row>
    <row r="34" spans="1:5" ht="18.5" x14ac:dyDescent="0.45">
      <c r="A34" s="94"/>
      <c r="B34" s="91"/>
    </row>
    <row r="35" spans="1:5" ht="18.5" x14ac:dyDescent="0.45">
      <c r="A35" s="94"/>
      <c r="B35" s="103"/>
    </row>
    <row r="36" spans="1:5" ht="18.5" x14ac:dyDescent="0.45">
      <c r="A36" s="96"/>
      <c r="B36" s="97"/>
    </row>
    <row r="37" spans="1:5" ht="18.5" x14ac:dyDescent="0.45">
      <c r="A37" s="96"/>
      <c r="B37" s="91"/>
    </row>
    <row r="38" spans="1:5" ht="18.5" x14ac:dyDescent="0.45">
      <c r="A38" s="96"/>
      <c r="B38" s="97"/>
    </row>
    <row r="39" spans="1:5" ht="18.5" x14ac:dyDescent="0.45">
      <c r="A39" s="102"/>
      <c r="B39" s="96"/>
    </row>
    <row r="40" spans="1:5" ht="18.5" x14ac:dyDescent="0.45">
      <c r="A40" s="94"/>
      <c r="B40" s="91"/>
      <c r="D40" s="67"/>
    </row>
    <row r="41" spans="1:5" ht="18.5" x14ac:dyDescent="0.45">
      <c r="A41" s="94"/>
      <c r="B41" s="91"/>
      <c r="D41" s="5"/>
    </row>
    <row r="42" spans="1:5" ht="18.5" x14ac:dyDescent="0.45">
      <c r="A42" s="94"/>
      <c r="B42" s="92"/>
      <c r="D42" s="3"/>
    </row>
    <row r="43" spans="1:5" ht="18.5" x14ac:dyDescent="0.45">
      <c r="A43" s="94"/>
      <c r="B43" s="94"/>
    </row>
    <row r="44" spans="1:5" ht="18.5" x14ac:dyDescent="0.45">
      <c r="A44" s="94"/>
      <c r="B44" s="95"/>
      <c r="D44" s="5"/>
    </row>
    <row r="45" spans="1:5" ht="18.5" x14ac:dyDescent="0.45">
      <c r="A45" s="94"/>
      <c r="B45" s="94"/>
      <c r="E45" s="1"/>
    </row>
    <row r="46" spans="1:5" ht="18.5" x14ac:dyDescent="0.45">
      <c r="A46" s="94"/>
      <c r="B46" s="91"/>
      <c r="D46" s="41"/>
      <c r="E46" s="1"/>
    </row>
    <row r="47" spans="1:5" ht="18.5" x14ac:dyDescent="0.45">
      <c r="A47" s="94"/>
      <c r="B47" s="94"/>
    </row>
    <row r="48" spans="1:5" ht="18.5" x14ac:dyDescent="0.45">
      <c r="A48" s="94"/>
      <c r="B48" s="103"/>
      <c r="D48" s="8"/>
    </row>
    <row r="49" spans="1:3" ht="18.5" x14ac:dyDescent="0.45">
      <c r="A49" s="96"/>
      <c r="B49" s="97"/>
    </row>
    <row r="50" spans="1:3" ht="18.5" x14ac:dyDescent="0.45">
      <c r="A50" s="96"/>
      <c r="B50" s="91"/>
    </row>
    <row r="51" spans="1:3" x14ac:dyDescent="0.35">
      <c r="A51" s="64"/>
      <c r="B51" s="64"/>
    </row>
    <row r="52" spans="1:3" x14ac:dyDescent="0.35">
      <c r="A52" s="64"/>
      <c r="B52" s="64"/>
    </row>
    <row r="53" spans="1:3" x14ac:dyDescent="0.35">
      <c r="A53" s="64"/>
      <c r="B53" s="64"/>
    </row>
    <row r="54" spans="1:3" x14ac:dyDescent="0.35">
      <c r="C54" s="9"/>
    </row>
    <row r="56" spans="1:3" x14ac:dyDescent="0.35">
      <c r="C56" s="66"/>
    </row>
  </sheetData>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4AB5EC10-8C19-463C-B969-A1052CD285EF}">
            <xm:f>Assumptions!#REF!=30</xm:f>
            <x14:dxf>
              <fill>
                <patternFill>
                  <bgColor theme="1"/>
                </patternFill>
              </fill>
            </x14:dxf>
          </x14:cfRule>
          <xm:sqref>AI3:AI9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C43F-EF66-4D19-A6E2-308065BD3526}">
  <dimension ref="A1"/>
  <sheetViews>
    <sheetView workbookViewId="0">
      <selection sqref="A1:XFD1048576"/>
    </sheetView>
  </sheetViews>
  <sheetFormatPr defaultRowHeight="15.5" x14ac:dyDescent="0.35"/>
  <cols>
    <col min="1" max="16384" width="8.6640625" style="174"/>
  </cols>
  <sheetData>
    <row r="1" spans="1:1" x14ac:dyDescent="0.35">
      <c r="A1" s="175"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1A19-BDB6-4177-ACE3-49900A2C94D5}">
  <sheetPr codeName="Sheet7"/>
  <dimension ref="A1:AF25"/>
  <sheetViews>
    <sheetView zoomScaleNormal="100" workbookViewId="0">
      <pane xSplit="1" topLeftCell="B1" activePane="topRight" state="frozen"/>
      <selection pane="topRight" sqref="A1:XFD1048576"/>
    </sheetView>
  </sheetViews>
  <sheetFormatPr defaultColWidth="8.83203125" defaultRowHeight="15.5" x14ac:dyDescent="0.35"/>
  <cols>
    <col min="1" max="1" width="69.58203125" bestFit="1" customWidth="1"/>
    <col min="2" max="2" width="15.9140625" customWidth="1"/>
    <col min="3" max="3" width="16" bestFit="1" customWidth="1"/>
    <col min="4" max="32" width="15.5" bestFit="1" customWidth="1"/>
  </cols>
  <sheetData>
    <row r="1" spans="1:32" s="63" customFormat="1" ht="26" x14ac:dyDescent="0.6">
      <c r="A1" s="13" t="s">
        <v>163</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x14ac:dyDescent="0.35">
      <c r="A5" t="s">
        <v>72</v>
      </c>
      <c r="C5" s="1">
        <f>Assumptions!D111</f>
        <v>2717202.3753807531</v>
      </c>
      <c r="D5" s="1">
        <f>Assumptions!E111</f>
        <v>2717202.3753807531</v>
      </c>
      <c r="E5" s="1">
        <f>Assumptions!F111</f>
        <v>2717202.3753807531</v>
      </c>
      <c r="F5" s="1">
        <f>Assumptions!G111</f>
        <v>2717202.3753807531</v>
      </c>
      <c r="G5" s="1">
        <f>Assumptions!H111</f>
        <v>2717202.3753807531</v>
      </c>
      <c r="H5" s="1">
        <f>Assumptions!I111</f>
        <v>2717202.3753807531</v>
      </c>
      <c r="I5" s="1">
        <f>Assumptions!J111</f>
        <v>2717202.3753807531</v>
      </c>
      <c r="J5" s="1">
        <f>Assumptions!K111</f>
        <v>2717202.3753807531</v>
      </c>
      <c r="K5" s="1">
        <f>Assumptions!L111</f>
        <v>2717202.3753807531</v>
      </c>
      <c r="L5" s="1">
        <f>Assumptions!M111</f>
        <v>2717202.3753807531</v>
      </c>
      <c r="M5" s="1">
        <f>Assumptions!N111</f>
        <v>2717202.3753807531</v>
      </c>
      <c r="N5" s="1">
        <f>Assumptions!O111</f>
        <v>2717202.3753807531</v>
      </c>
      <c r="O5" s="1">
        <f>Assumptions!P111</f>
        <v>2717202.3753807531</v>
      </c>
      <c r="P5" s="1">
        <f>Assumptions!Q111</f>
        <v>2717202.3753807531</v>
      </c>
      <c r="Q5" s="1">
        <f>Assumptions!R111</f>
        <v>2717202.3753807531</v>
      </c>
      <c r="R5" s="1">
        <f>Assumptions!S111</f>
        <v>2717202.3753807531</v>
      </c>
      <c r="S5" s="1">
        <f>Assumptions!T111</f>
        <v>2717202.3753807531</v>
      </c>
      <c r="T5" s="1">
        <f>Assumptions!U111</f>
        <v>2717202.3753807531</v>
      </c>
      <c r="U5" s="1">
        <f>Assumptions!V111</f>
        <v>2717202.3753807531</v>
      </c>
      <c r="V5" s="1">
        <f>Assumptions!W111</f>
        <v>2717202.3753807531</v>
      </c>
      <c r="W5" s="1">
        <f>Assumptions!X111</f>
        <v>2717202.3753807531</v>
      </c>
      <c r="X5" s="1">
        <f>Assumptions!Y111</f>
        <v>2717202.3753807531</v>
      </c>
      <c r="Y5" s="1">
        <f>Assumptions!Z111</f>
        <v>2717202.3753807531</v>
      </c>
      <c r="Z5" s="1">
        <f>Assumptions!AA111</f>
        <v>2717202.3753807531</v>
      </c>
      <c r="AA5" s="1">
        <f>Assumptions!AB111</f>
        <v>2717202.3753807531</v>
      </c>
      <c r="AB5" s="1">
        <f>Assumptions!AC111</f>
        <v>2717202.3753807531</v>
      </c>
      <c r="AC5" s="1">
        <f>Assumptions!AD111</f>
        <v>2717202.3753807531</v>
      </c>
      <c r="AD5" s="1">
        <f>Assumptions!AE111</f>
        <v>2717202.3753807531</v>
      </c>
      <c r="AE5" s="1">
        <f>Assumptions!AF111</f>
        <v>2717202.3753807531</v>
      </c>
      <c r="AF5" s="1">
        <f>Assumptions!AG111</f>
        <v>2717202.3753807531</v>
      </c>
    </row>
    <row r="6" spans="1:32" x14ac:dyDescent="0.35">
      <c r="A6" t="s">
        <v>68</v>
      </c>
      <c r="C6" s="1">
        <f>Assumptions!D113</f>
        <v>15796666.666666666</v>
      </c>
      <c r="D6" s="1">
        <f>Assumptions!E113</f>
        <v>15796666.666666666</v>
      </c>
      <c r="E6" s="1">
        <f>Assumptions!F113</f>
        <v>15796666.666666666</v>
      </c>
      <c r="F6" s="1">
        <f>Assumptions!G113</f>
        <v>15796666.666666666</v>
      </c>
      <c r="G6" s="1">
        <f>Assumptions!H113</f>
        <v>15796666.666666666</v>
      </c>
      <c r="H6" s="1">
        <f>Assumptions!I113</f>
        <v>15796666.666666666</v>
      </c>
      <c r="I6" s="1">
        <f>Assumptions!J113</f>
        <v>15796666.666666666</v>
      </c>
      <c r="J6" s="1">
        <f>Assumptions!K113</f>
        <v>15796666.666666666</v>
      </c>
      <c r="K6" s="1">
        <f>Assumptions!L113</f>
        <v>15796666.666666666</v>
      </c>
      <c r="L6" s="1">
        <f>Assumptions!M113</f>
        <v>15796666.666666666</v>
      </c>
      <c r="M6" s="1">
        <f>Assumptions!N113</f>
        <v>15796666.666666666</v>
      </c>
      <c r="N6" s="1">
        <f>Assumptions!O113</f>
        <v>15796666.666666666</v>
      </c>
      <c r="O6" s="1">
        <f>Assumptions!P113</f>
        <v>15796666.666666666</v>
      </c>
      <c r="P6" s="1">
        <f>Assumptions!Q113</f>
        <v>15796666.666666666</v>
      </c>
      <c r="Q6" s="1">
        <f>Assumptions!R113</f>
        <v>15796666.666666666</v>
      </c>
      <c r="R6" s="1">
        <f>Assumptions!S113</f>
        <v>15796666.666666666</v>
      </c>
      <c r="S6" s="1">
        <f>Assumptions!T113</f>
        <v>15796666.666666666</v>
      </c>
      <c r="T6" s="1">
        <f>Assumptions!U113</f>
        <v>15796666.666666666</v>
      </c>
      <c r="U6" s="1">
        <f>Assumptions!V113</f>
        <v>15796666.666666666</v>
      </c>
      <c r="V6" s="1">
        <f>Assumptions!W113</f>
        <v>15796666.666666666</v>
      </c>
      <c r="W6" s="1">
        <f>Assumptions!X113</f>
        <v>15796666.666666666</v>
      </c>
      <c r="X6" s="1">
        <f>Assumptions!Y113</f>
        <v>15796666.666666666</v>
      </c>
      <c r="Y6" s="1">
        <f>Assumptions!Z113</f>
        <v>15796666.666666666</v>
      </c>
      <c r="Z6" s="1">
        <f>Assumptions!AA113</f>
        <v>15796666.666666666</v>
      </c>
      <c r="AA6" s="1">
        <f>Assumptions!AB113</f>
        <v>15796666.666666666</v>
      </c>
      <c r="AB6" s="1">
        <f>Assumptions!AC113</f>
        <v>15796666.666666666</v>
      </c>
      <c r="AC6" s="1">
        <f>Assumptions!AD113</f>
        <v>15796666.666666666</v>
      </c>
      <c r="AD6" s="1">
        <f>Assumptions!AE113</f>
        <v>15796666.666666666</v>
      </c>
      <c r="AE6" s="1">
        <f>Assumptions!AF113</f>
        <v>15796666.666666666</v>
      </c>
      <c r="AF6" s="1">
        <f>Assumptions!AG113</f>
        <v>15796666.666666666</v>
      </c>
    </row>
    <row r="7" spans="1:32" x14ac:dyDescent="0.35">
      <c r="A7" t="s">
        <v>73</v>
      </c>
      <c r="C7" s="1">
        <f>Assumptions!D120</f>
        <v>379120</v>
      </c>
      <c r="D7" s="1">
        <f>Assumptions!E120</f>
        <v>758240</v>
      </c>
      <c r="E7" s="1">
        <f>Assumptions!F120</f>
        <v>1137360</v>
      </c>
      <c r="F7" s="1">
        <f>Assumptions!G120</f>
        <v>1516480</v>
      </c>
      <c r="G7" s="1">
        <f>Assumptions!H120</f>
        <v>1895599.9999999998</v>
      </c>
      <c r="H7" s="1">
        <f>Assumptions!I120</f>
        <v>2274720</v>
      </c>
      <c r="I7" s="1">
        <f>Assumptions!J120</f>
        <v>2653840</v>
      </c>
      <c r="J7" s="1">
        <f>Assumptions!K120</f>
        <v>3032960</v>
      </c>
      <c r="K7" s="1">
        <f>Assumptions!L120</f>
        <v>3412080</v>
      </c>
      <c r="L7" s="1">
        <f>Assumptions!M120</f>
        <v>3791199.9999999995</v>
      </c>
      <c r="M7" s="1">
        <f>Assumptions!N120</f>
        <v>4170319.9999999991</v>
      </c>
      <c r="N7" s="1">
        <f>Assumptions!O120</f>
        <v>4549439.9999999991</v>
      </c>
      <c r="O7" s="1">
        <f>Assumptions!P120</f>
        <v>4928559.9999999991</v>
      </c>
      <c r="P7" s="1">
        <f>Assumptions!Q120</f>
        <v>5307679.9999999991</v>
      </c>
      <c r="Q7" s="1">
        <f>Assumptions!R120</f>
        <v>5686799.9999999991</v>
      </c>
      <c r="R7" s="1">
        <f>Assumptions!S120</f>
        <v>6065919.9999999972</v>
      </c>
      <c r="S7" s="1">
        <f>Assumptions!T120</f>
        <v>6445039.9999999981</v>
      </c>
      <c r="T7" s="1">
        <f>Assumptions!U120</f>
        <v>6824159.9999999991</v>
      </c>
      <c r="U7" s="1">
        <f>Assumptions!V120</f>
        <v>7203279.9999999981</v>
      </c>
      <c r="V7" s="1">
        <f>Assumptions!W120</f>
        <v>7582399.9999999991</v>
      </c>
      <c r="W7" s="1">
        <f>Assumptions!X120</f>
        <v>7961520</v>
      </c>
      <c r="X7" s="1">
        <f>Assumptions!Y120</f>
        <v>8340640</v>
      </c>
      <c r="Y7" s="1">
        <f>Assumptions!Z120</f>
        <v>8719760.0000000019</v>
      </c>
      <c r="Z7" s="1">
        <f>Assumptions!AA120</f>
        <v>9098880.0000000019</v>
      </c>
      <c r="AA7" s="1">
        <f>Assumptions!AB120</f>
        <v>9478000.0000000019</v>
      </c>
      <c r="AB7" s="1">
        <f>Assumptions!AC120</f>
        <v>9857120.0000000019</v>
      </c>
      <c r="AC7" s="1">
        <f>Assumptions!AD120</f>
        <v>10236240.000000002</v>
      </c>
      <c r="AD7" s="1">
        <f>Assumptions!AE120</f>
        <v>10615360.000000004</v>
      </c>
      <c r="AE7" s="1">
        <f>Assumptions!AF120</f>
        <v>10994480.000000002</v>
      </c>
      <c r="AF7" s="1">
        <f>Assumptions!AG120</f>
        <v>11373600.000000004</v>
      </c>
    </row>
    <row r="9" spans="1:32" x14ac:dyDescent="0.35">
      <c r="A9" t="s">
        <v>92</v>
      </c>
      <c r="C9" s="42">
        <f>Assumptions!D11</f>
        <v>1.032</v>
      </c>
      <c r="D9" s="42">
        <f>Assumptions!E11</f>
        <v>1.065024</v>
      </c>
      <c r="E9" s="42">
        <f>Assumptions!F11</f>
        <v>1.0991047679999999</v>
      </c>
      <c r="F9" s="42">
        <f>Assumptions!G11</f>
        <v>1.1342761205759999</v>
      </c>
      <c r="G9" s="42">
        <f>Assumptions!H11</f>
        <v>1.170572956434432</v>
      </c>
      <c r="H9" s="42">
        <f>Assumptions!I11</f>
        <v>1.2080312910403337</v>
      </c>
      <c r="I9" s="42">
        <f>Assumptions!J11</f>
        <v>1.2466882923536242</v>
      </c>
      <c r="J9" s="42">
        <f>Assumptions!K11</f>
        <v>1.2865823177089404</v>
      </c>
      <c r="K9" s="42">
        <f>Assumptions!L11</f>
        <v>1.3277529518756266</v>
      </c>
      <c r="L9" s="42">
        <f>Assumptions!M11</f>
        <v>1.3702410463356465</v>
      </c>
      <c r="M9" s="42">
        <f>Assumptions!N11</f>
        <v>1.4140887598183871</v>
      </c>
      <c r="N9" s="42">
        <f>Assumptions!O11</f>
        <v>1.4593396001325756</v>
      </c>
      <c r="O9" s="42">
        <f>Assumptions!P11</f>
        <v>1.5060384673368181</v>
      </c>
      <c r="P9" s="42">
        <f>Assumptions!Q11</f>
        <v>1.554231698291596</v>
      </c>
      <c r="Q9" s="42">
        <f>Assumptions!R11</f>
        <v>1.6039671126369268</v>
      </c>
      <c r="R9" s="42">
        <f>Assumptions!S11</f>
        <v>1.6552940602413089</v>
      </c>
      <c r="S9" s="42">
        <f>Assumptions!T11</f>
        <v>1.7082634701690309</v>
      </c>
      <c r="T9" s="42">
        <f>Assumptions!U11</f>
        <v>1.7629279012144397</v>
      </c>
      <c r="U9" s="42">
        <f>Assumptions!V11</f>
        <v>1.8193415940533015</v>
      </c>
      <c r="V9" s="42">
        <f>Assumptions!W11</f>
        <v>1.8775605250630074</v>
      </c>
      <c r="W9" s="42">
        <f>Assumptions!X11</f>
        <v>1.9376424618650239</v>
      </c>
      <c r="X9" s="42">
        <f>Assumptions!Y11</f>
        <v>1.9996470206447043</v>
      </c>
      <c r="Y9" s="42">
        <f>Assumptions!Z11</f>
        <v>2.0636357253053346</v>
      </c>
      <c r="Z9" s="42">
        <f>Assumptions!AA11</f>
        <v>2.1296720685151054</v>
      </c>
      <c r="AA9" s="42">
        <f>Assumptions!AB11</f>
        <v>2.1978215747075893</v>
      </c>
      <c r="AB9" s="42">
        <f>Assumptions!AC11</f>
        <v>2.2681518650982317</v>
      </c>
      <c r="AC9" s="42">
        <f>Assumptions!AD11</f>
        <v>2.340732724781375</v>
      </c>
      <c r="AD9" s="42">
        <f>Assumptions!AE11</f>
        <v>2.4156361719743793</v>
      </c>
      <c r="AE9" s="42">
        <f>Assumptions!AF11</f>
        <v>2.4929365294775594</v>
      </c>
      <c r="AF9" s="42">
        <f>Assumptions!AG11</f>
        <v>2.5727104984208409</v>
      </c>
    </row>
    <row r="11" spans="1:32" x14ac:dyDescent="0.35">
      <c r="A11" t="s">
        <v>70</v>
      </c>
      <c r="C11" s="1">
        <f>C5*C$9</f>
        <v>2804152.8513929374</v>
      </c>
      <c r="D11" s="1">
        <f>D5*D$9</f>
        <v>2893885.7426375109</v>
      </c>
      <c r="E11" s="1">
        <f t="shared" ref="D11:AF13" si="1">E5*E$9</f>
        <v>2986490.0864019115</v>
      </c>
      <c r="F11" s="1">
        <f t="shared" si="1"/>
        <v>3082057.7691667723</v>
      </c>
      <c r="G11" s="1">
        <f t="shared" si="1"/>
        <v>3180683.6177801094</v>
      </c>
      <c r="H11" s="1">
        <f t="shared" si="1"/>
        <v>3282465.4935490726</v>
      </c>
      <c r="I11" s="1">
        <f t="shared" si="1"/>
        <v>3387504.3893426424</v>
      </c>
      <c r="J11" s="1">
        <f t="shared" si="1"/>
        <v>3495904.5298016076</v>
      </c>
      <c r="K11" s="1">
        <f t="shared" si="1"/>
        <v>3607773.4747552592</v>
      </c>
      <c r="L11" s="1">
        <f t="shared" si="1"/>
        <v>3723222.2259474271</v>
      </c>
      <c r="M11" s="1">
        <f t="shared" si="1"/>
        <v>3842365.3371777446</v>
      </c>
      <c r="N11" s="1">
        <f t="shared" si="1"/>
        <v>3965321.0279674325</v>
      </c>
      <c r="O11" s="1">
        <f t="shared" si="1"/>
        <v>4092211.300862391</v>
      </c>
      <c r="P11" s="1">
        <f t="shared" si="1"/>
        <v>4223162.0624899864</v>
      </c>
      <c r="Q11" s="1">
        <f t="shared" si="1"/>
        <v>4358303.2484896658</v>
      </c>
      <c r="R11" s="1">
        <f t="shared" si="1"/>
        <v>4497768.9524413357</v>
      </c>
      <c r="S11" s="1">
        <f t="shared" si="1"/>
        <v>4641697.5589194587</v>
      </c>
      <c r="T11" s="1">
        <f t="shared" si="1"/>
        <v>4790231.8808048815</v>
      </c>
      <c r="U11" s="1">
        <f t="shared" si="1"/>
        <v>4943519.3009906365</v>
      </c>
      <c r="V11" s="1">
        <f t="shared" si="1"/>
        <v>5101711.9186223373</v>
      </c>
      <c r="W11" s="1">
        <f t="shared" si="1"/>
        <v>5264966.7000182532</v>
      </c>
      <c r="X11" s="1">
        <f t="shared" si="1"/>
        <v>5433445.6344188368</v>
      </c>
      <c r="Y11" s="1">
        <f t="shared" si="1"/>
        <v>5607315.8947202386</v>
      </c>
      <c r="Z11" s="1">
        <f t="shared" si="1"/>
        <v>5786750.0033512861</v>
      </c>
      <c r="AA11" s="1">
        <f t="shared" si="1"/>
        <v>5971926.0034585288</v>
      </c>
      <c r="AB11" s="1">
        <f t="shared" si="1"/>
        <v>6163027.6355692009</v>
      </c>
      <c r="AC11" s="1">
        <f t="shared" si="1"/>
        <v>6360244.5199074149</v>
      </c>
      <c r="AD11" s="1">
        <f t="shared" si="1"/>
        <v>6563772.3445444526</v>
      </c>
      <c r="AE11" s="1">
        <f t="shared" si="1"/>
        <v>6773813.0595698748</v>
      </c>
      <c r="AF11" s="1">
        <f t="shared" si="1"/>
        <v>6990575.0774761103</v>
      </c>
    </row>
    <row r="12" spans="1:32" x14ac:dyDescent="0.35">
      <c r="A12" t="s">
        <v>71</v>
      </c>
      <c r="C12" s="1">
        <f t="shared" ref="C12:R12" si="2">C6*C$9</f>
        <v>16302160</v>
      </c>
      <c r="D12" s="1">
        <f t="shared" si="2"/>
        <v>16823829.119999997</v>
      </c>
      <c r="E12" s="1">
        <f t="shared" si="2"/>
        <v>17362191.651839998</v>
      </c>
      <c r="F12" s="1">
        <f t="shared" si="2"/>
        <v>17917781.784698877</v>
      </c>
      <c r="G12" s="1">
        <f t="shared" si="2"/>
        <v>18491150.801809244</v>
      </c>
      <c r="H12" s="1">
        <f t="shared" si="2"/>
        <v>19082867.627467137</v>
      </c>
      <c r="I12" s="1">
        <f t="shared" si="2"/>
        <v>19693519.391546082</v>
      </c>
      <c r="J12" s="1">
        <f t="shared" si="2"/>
        <v>20323712.012075562</v>
      </c>
      <c r="K12" s="1">
        <f t="shared" si="2"/>
        <v>20974070.796461981</v>
      </c>
      <c r="L12" s="1">
        <f t="shared" si="2"/>
        <v>21645241.061948761</v>
      </c>
      <c r="M12" s="1">
        <f t="shared" si="2"/>
        <v>22337888.77593112</v>
      </c>
      <c r="N12" s="1">
        <f t="shared" si="2"/>
        <v>23052701.216760918</v>
      </c>
      <c r="O12" s="1">
        <f t="shared" si="2"/>
        <v>23790387.655697268</v>
      </c>
      <c r="P12" s="1">
        <f t="shared" si="2"/>
        <v>24551680.060679577</v>
      </c>
      <c r="Q12" s="1">
        <f t="shared" si="2"/>
        <v>25337333.822621319</v>
      </c>
      <c r="R12" s="1">
        <f t="shared" si="2"/>
        <v>26148128.504945207</v>
      </c>
      <c r="S12" s="1">
        <f t="shared" si="1"/>
        <v>26984868.617103457</v>
      </c>
      <c r="T12" s="1">
        <f t="shared" si="1"/>
        <v>27848384.412850764</v>
      </c>
      <c r="U12" s="1">
        <f t="shared" si="1"/>
        <v>28739532.714061987</v>
      </c>
      <c r="V12" s="1">
        <f t="shared" si="1"/>
        <v>29659197.760911971</v>
      </c>
      <c r="W12" s="1">
        <f t="shared" si="1"/>
        <v>30608292.089261159</v>
      </c>
      <c r="X12" s="1">
        <f t="shared" si="1"/>
        <v>31587757.436117511</v>
      </c>
      <c r="Y12" s="1">
        <f t="shared" si="1"/>
        <v>32598565.674073268</v>
      </c>
      <c r="Z12" s="1">
        <f t="shared" si="1"/>
        <v>33641719.775643617</v>
      </c>
      <c r="AA12" s="1">
        <f t="shared" si="1"/>
        <v>34718254.808464222</v>
      </c>
      <c r="AB12" s="1">
        <f t="shared" si="1"/>
        <v>35829238.962335065</v>
      </c>
      <c r="AC12" s="1">
        <f t="shared" si="1"/>
        <v>36975774.609129786</v>
      </c>
      <c r="AD12" s="1">
        <f t="shared" si="1"/>
        <v>38158999.396621943</v>
      </c>
      <c r="AE12" s="1">
        <f t="shared" si="1"/>
        <v>39380087.377313845</v>
      </c>
      <c r="AF12" s="1">
        <f t="shared" si="1"/>
        <v>40640250.173387885</v>
      </c>
    </row>
    <row r="13" spans="1:32" x14ac:dyDescent="0.35">
      <c r="A13" t="s">
        <v>74</v>
      </c>
      <c r="C13" s="1">
        <f>C7*C$9</f>
        <v>391251.84</v>
      </c>
      <c r="D13" s="1">
        <f t="shared" si="1"/>
        <v>807543.79775999999</v>
      </c>
      <c r="E13" s="1">
        <f t="shared" si="1"/>
        <v>1250077.7989324799</v>
      </c>
      <c r="F13" s="1">
        <f t="shared" si="1"/>
        <v>1720107.0513310924</v>
      </c>
      <c r="G13" s="1">
        <f t="shared" si="1"/>
        <v>2218938.0962171089</v>
      </c>
      <c r="H13" s="1">
        <f t="shared" si="1"/>
        <v>2747932.938355268</v>
      </c>
      <c r="I13" s="1">
        <f t="shared" si="1"/>
        <v>3308511.2577797421</v>
      </c>
      <c r="J13" s="1">
        <f t="shared" si="1"/>
        <v>3902152.7063185079</v>
      </c>
      <c r="K13" s="1">
        <f t="shared" si="1"/>
        <v>4530399.2920357883</v>
      </c>
      <c r="L13" s="1">
        <f t="shared" si="1"/>
        <v>5194857.8548677024</v>
      </c>
      <c r="M13" s="1">
        <f t="shared" si="1"/>
        <v>5897202.636845815</v>
      </c>
      <c r="N13" s="1">
        <f t="shared" si="1"/>
        <v>6639177.9504271429</v>
      </c>
      <c r="O13" s="1">
        <f t="shared" si="1"/>
        <v>7422600.9485775465</v>
      </c>
      <c r="P13" s="1">
        <f t="shared" si="1"/>
        <v>8249364.5003883373</v>
      </c>
      <c r="Q13" s="1">
        <f t="shared" si="1"/>
        <v>9121440.1761436742</v>
      </c>
      <c r="R13" s="1">
        <f t="shared" si="1"/>
        <v>10040881.345898956</v>
      </c>
      <c r="S13" s="1">
        <f t="shared" si="1"/>
        <v>11009826.395778207</v>
      </c>
      <c r="T13" s="1">
        <f t="shared" si="1"/>
        <v>12030502.066351529</v>
      </c>
      <c r="U13" s="1">
        <f t="shared" si="1"/>
        <v>13105226.917612262</v>
      </c>
      <c r="V13" s="1">
        <f t="shared" si="1"/>
        <v>14236414.925237745</v>
      </c>
      <c r="W13" s="1">
        <f t="shared" si="1"/>
        <v>15426579.212987624</v>
      </c>
      <c r="X13" s="1">
        <f t="shared" si="1"/>
        <v>16678335.926270047</v>
      </c>
      <c r="Y13" s="1">
        <f t="shared" si="1"/>
        <v>17994408.252088446</v>
      </c>
      <c r="Z13" s="1">
        <f t="shared" si="1"/>
        <v>19377630.590770725</v>
      </c>
      <c r="AA13" s="1">
        <f t="shared" si="1"/>
        <v>20830952.885078534</v>
      </c>
      <c r="AB13" s="1">
        <f t="shared" si="1"/>
        <v>22357445.112497088</v>
      </c>
      <c r="AC13" s="1">
        <f t="shared" si="1"/>
        <v>23960301.946716107</v>
      </c>
      <c r="AD13" s="1">
        <f t="shared" si="1"/>
        <v>25642847.594529957</v>
      </c>
      <c r="AE13" s="1">
        <f t="shared" si="1"/>
        <v>27408540.81461044</v>
      </c>
      <c r="AF13" s="1">
        <f t="shared" si="1"/>
        <v>29260980.124839284</v>
      </c>
    </row>
    <row r="14" spans="1:32"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35">
      <c r="A15" t="s">
        <v>81</v>
      </c>
      <c r="C15" s="38">
        <f>Assumptions!D44</f>
        <v>1</v>
      </c>
      <c r="D15" s="38">
        <f>Assumptions!E44</f>
        <v>1</v>
      </c>
      <c r="E15" s="38">
        <f>Assumptions!F44</f>
        <v>1</v>
      </c>
      <c r="F15" s="38">
        <f>Assumptions!G44</f>
        <v>1</v>
      </c>
      <c r="G15" s="38">
        <f>Assumptions!H44</f>
        <v>1</v>
      </c>
      <c r="H15" s="38">
        <f>Assumptions!I44</f>
        <v>1</v>
      </c>
      <c r="I15" s="38">
        <f>Assumptions!J44</f>
        <v>1</v>
      </c>
      <c r="J15" s="38">
        <f>Assumptions!K44</f>
        <v>1</v>
      </c>
      <c r="K15" s="38">
        <f>Assumptions!L44</f>
        <v>1</v>
      </c>
      <c r="L15" s="38">
        <f>Assumptions!M44</f>
        <v>1</v>
      </c>
      <c r="M15" s="38">
        <f>Assumptions!N44</f>
        <v>1</v>
      </c>
      <c r="N15" s="38">
        <f>Assumptions!O44</f>
        <v>1</v>
      </c>
      <c r="O15" s="38">
        <f>Assumptions!P44</f>
        <v>1</v>
      </c>
      <c r="P15" s="38">
        <f>Assumptions!Q44</f>
        <v>1</v>
      </c>
      <c r="Q15" s="38">
        <f>Assumptions!R44</f>
        <v>1</v>
      </c>
      <c r="R15" s="38">
        <f>Assumptions!S44</f>
        <v>1</v>
      </c>
      <c r="S15" s="38">
        <f>Assumptions!T44</f>
        <v>1</v>
      </c>
      <c r="T15" s="38">
        <f>Assumptions!U44</f>
        <v>1</v>
      </c>
      <c r="U15" s="38">
        <f>Assumptions!V44</f>
        <v>1</v>
      </c>
      <c r="V15" s="38">
        <f>Assumptions!W44</f>
        <v>1</v>
      </c>
      <c r="W15" s="38">
        <f>Assumptions!X44</f>
        <v>1</v>
      </c>
      <c r="X15" s="38">
        <f>Assumptions!Y44</f>
        <v>1</v>
      </c>
      <c r="Y15" s="38">
        <f>Assumptions!Z44</f>
        <v>1</v>
      </c>
      <c r="Z15" s="38">
        <f>Assumptions!AA44</f>
        <v>1</v>
      </c>
      <c r="AA15" s="38">
        <f>Assumptions!AB44</f>
        <v>1</v>
      </c>
      <c r="AB15" s="38">
        <f>Assumptions!AC44</f>
        <v>1</v>
      </c>
      <c r="AC15" s="38">
        <f>Assumptions!AD44</f>
        <v>1</v>
      </c>
      <c r="AD15" s="38">
        <f>Assumptions!AE44</f>
        <v>1</v>
      </c>
      <c r="AE15" s="38">
        <f>Assumptions!AF44</f>
        <v>1</v>
      </c>
      <c r="AF15" s="38">
        <f>Assumptions!AG44</f>
        <v>1</v>
      </c>
    </row>
    <row r="16" spans="1:32" x14ac:dyDescent="0.35">
      <c r="A16" t="s">
        <v>61</v>
      </c>
      <c r="C16" s="45">
        <f>Assumptions!D45</f>
        <v>1</v>
      </c>
      <c r="D16" s="45">
        <f>Assumptions!E45</f>
        <v>1</v>
      </c>
      <c r="E16" s="45">
        <f>Assumptions!F45</f>
        <v>1</v>
      </c>
      <c r="F16" s="45">
        <f>Assumptions!G45</f>
        <v>1</v>
      </c>
      <c r="G16" s="45">
        <f>Assumptions!H45</f>
        <v>1</v>
      </c>
      <c r="H16" s="45">
        <f>Assumptions!I45</f>
        <v>1</v>
      </c>
      <c r="I16" s="45">
        <f>Assumptions!J45</f>
        <v>1</v>
      </c>
      <c r="J16" s="45">
        <f>Assumptions!K45</f>
        <v>1</v>
      </c>
      <c r="K16" s="45">
        <f>Assumptions!L45</f>
        <v>1</v>
      </c>
      <c r="L16" s="45">
        <f>Assumptions!M45</f>
        <v>1</v>
      </c>
      <c r="M16" s="45">
        <f>Assumptions!N45</f>
        <v>1</v>
      </c>
      <c r="N16" s="45">
        <f>Assumptions!O45</f>
        <v>1</v>
      </c>
      <c r="O16" s="45">
        <f>Assumptions!P45</f>
        <v>1</v>
      </c>
      <c r="P16" s="45">
        <f>Assumptions!Q45</f>
        <v>1</v>
      </c>
      <c r="Q16" s="45">
        <f>Assumptions!R45</f>
        <v>1</v>
      </c>
      <c r="R16" s="45">
        <f>Assumptions!S45</f>
        <v>1</v>
      </c>
      <c r="S16" s="45">
        <f>Assumptions!T45</f>
        <v>1</v>
      </c>
      <c r="T16" s="45">
        <f>Assumptions!U45</f>
        <v>1</v>
      </c>
      <c r="U16" s="45">
        <f>Assumptions!V45</f>
        <v>1</v>
      </c>
      <c r="V16" s="45">
        <f>Assumptions!W45</f>
        <v>1</v>
      </c>
      <c r="W16" s="45">
        <f>Assumptions!X45</f>
        <v>1</v>
      </c>
      <c r="X16" s="45">
        <f>Assumptions!Y45</f>
        <v>1</v>
      </c>
      <c r="Y16" s="45">
        <f>Assumptions!Z45</f>
        <v>1</v>
      </c>
      <c r="Z16" s="45">
        <f>Assumptions!AA45</f>
        <v>1</v>
      </c>
      <c r="AA16" s="45">
        <f>Assumptions!AB45</f>
        <v>1</v>
      </c>
      <c r="AB16" s="45">
        <f>Assumptions!AC45</f>
        <v>1</v>
      </c>
      <c r="AC16" s="45">
        <f>Assumptions!AD45</f>
        <v>1</v>
      </c>
      <c r="AD16" s="45">
        <f>Assumptions!AE45</f>
        <v>1</v>
      </c>
      <c r="AE16" s="45">
        <f>Assumptions!AF45</f>
        <v>1</v>
      </c>
      <c r="AF16" s="45">
        <f>Assumptions!AG45</f>
        <v>1</v>
      </c>
    </row>
    <row r="17" spans="1: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35">
      <c r="A18" t="s">
        <v>78</v>
      </c>
      <c r="C18" s="1">
        <f>(C11*C16)-C11</f>
        <v>0</v>
      </c>
      <c r="D18" s="1">
        <f t="shared" ref="D18:AF18" si="3">(D11*D16)-D11</f>
        <v>0</v>
      </c>
      <c r="E18" s="1">
        <f t="shared" si="3"/>
        <v>0</v>
      </c>
      <c r="F18" s="1">
        <f t="shared" si="3"/>
        <v>0</v>
      </c>
      <c r="G18" s="1">
        <f t="shared" si="3"/>
        <v>0</v>
      </c>
      <c r="H18" s="1">
        <f t="shared" si="3"/>
        <v>0</v>
      </c>
      <c r="I18" s="1">
        <f t="shared" si="3"/>
        <v>0</v>
      </c>
      <c r="J18" s="1">
        <f t="shared" si="3"/>
        <v>0</v>
      </c>
      <c r="K18" s="1">
        <f t="shared" si="3"/>
        <v>0</v>
      </c>
      <c r="L18" s="1">
        <f t="shared" si="3"/>
        <v>0</v>
      </c>
      <c r="M18" s="1">
        <f t="shared" si="3"/>
        <v>0</v>
      </c>
      <c r="N18" s="1">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1">
        <f t="shared" si="3"/>
        <v>0</v>
      </c>
      <c r="Y18" s="1">
        <f t="shared" si="3"/>
        <v>0</v>
      </c>
      <c r="Z18" s="1">
        <f t="shared" si="3"/>
        <v>0</v>
      </c>
      <c r="AA18" s="1">
        <f t="shared" si="3"/>
        <v>0</v>
      </c>
      <c r="AB18" s="1">
        <f t="shared" si="3"/>
        <v>0</v>
      </c>
      <c r="AC18" s="1">
        <f t="shared" si="3"/>
        <v>0</v>
      </c>
      <c r="AD18" s="1">
        <f t="shared" si="3"/>
        <v>0</v>
      </c>
      <c r="AE18" s="1">
        <f t="shared" si="3"/>
        <v>0</v>
      </c>
      <c r="AF18" s="1">
        <f t="shared" si="3"/>
        <v>0</v>
      </c>
    </row>
    <row r="20" spans="1:32" x14ac:dyDescent="0.35">
      <c r="A20" t="s">
        <v>75</v>
      </c>
      <c r="C20" s="1">
        <f>(C12*C15)-C12</f>
        <v>0</v>
      </c>
      <c r="D20" s="1">
        <f t="shared" ref="D20:AF20" si="4">(D12*D15)-D12</f>
        <v>0</v>
      </c>
      <c r="E20" s="1">
        <f t="shared" si="4"/>
        <v>0</v>
      </c>
      <c r="F20" s="1">
        <f t="shared" si="4"/>
        <v>0</v>
      </c>
      <c r="G20" s="1">
        <f t="shared" si="4"/>
        <v>0</v>
      </c>
      <c r="H20" s="1">
        <f t="shared" si="4"/>
        <v>0</v>
      </c>
      <c r="I20" s="1">
        <f t="shared" si="4"/>
        <v>0</v>
      </c>
      <c r="J20" s="1">
        <f t="shared" si="4"/>
        <v>0</v>
      </c>
      <c r="K20" s="1">
        <f t="shared" si="4"/>
        <v>0</v>
      </c>
      <c r="L20" s="1">
        <f t="shared" si="4"/>
        <v>0</v>
      </c>
      <c r="M20" s="1">
        <f t="shared" si="4"/>
        <v>0</v>
      </c>
      <c r="N20" s="1">
        <f t="shared" si="4"/>
        <v>0</v>
      </c>
      <c r="O20" s="1">
        <f t="shared" si="4"/>
        <v>0</v>
      </c>
      <c r="P20" s="1">
        <f t="shared" si="4"/>
        <v>0</v>
      </c>
      <c r="Q20" s="1">
        <f t="shared" si="4"/>
        <v>0</v>
      </c>
      <c r="R20" s="1">
        <f t="shared" si="4"/>
        <v>0</v>
      </c>
      <c r="S20" s="1">
        <f t="shared" si="4"/>
        <v>0</v>
      </c>
      <c r="T20" s="1">
        <f t="shared" si="4"/>
        <v>0</v>
      </c>
      <c r="U20" s="1">
        <f t="shared" si="4"/>
        <v>0</v>
      </c>
      <c r="V20" s="1">
        <f t="shared" si="4"/>
        <v>0</v>
      </c>
      <c r="W20" s="1">
        <f t="shared" si="4"/>
        <v>0</v>
      </c>
      <c r="X20" s="1">
        <f t="shared" si="4"/>
        <v>0</v>
      </c>
      <c r="Y20" s="1">
        <f t="shared" si="4"/>
        <v>0</v>
      </c>
      <c r="Z20" s="1">
        <f t="shared" si="4"/>
        <v>0</v>
      </c>
      <c r="AA20" s="1">
        <f t="shared" si="4"/>
        <v>0</v>
      </c>
      <c r="AB20" s="1">
        <f t="shared" si="4"/>
        <v>0</v>
      </c>
      <c r="AC20" s="1">
        <f t="shared" si="4"/>
        <v>0</v>
      </c>
      <c r="AD20" s="1">
        <f t="shared" si="4"/>
        <v>0</v>
      </c>
      <c r="AE20" s="1">
        <f t="shared" si="4"/>
        <v>0</v>
      </c>
      <c r="AF20" s="1">
        <f t="shared" si="4"/>
        <v>0</v>
      </c>
    </row>
    <row r="21" spans="1:32" x14ac:dyDescent="0.35">
      <c r="A21" t="s">
        <v>76</v>
      </c>
      <c r="C21" s="1">
        <f>(C12*C16)-C12</f>
        <v>0</v>
      </c>
      <c r="D21" s="1">
        <f t="shared" ref="D21:AF21" si="5">(D12*D16)-D12</f>
        <v>0</v>
      </c>
      <c r="E21" s="1">
        <f t="shared" si="5"/>
        <v>0</v>
      </c>
      <c r="F21" s="1">
        <f t="shared" si="5"/>
        <v>0</v>
      </c>
      <c r="G21" s="1">
        <f t="shared" si="5"/>
        <v>0</v>
      </c>
      <c r="H21" s="1">
        <f t="shared" si="5"/>
        <v>0</v>
      </c>
      <c r="I21" s="1">
        <f t="shared" si="5"/>
        <v>0</v>
      </c>
      <c r="J21" s="1">
        <f t="shared" si="5"/>
        <v>0</v>
      </c>
      <c r="K21" s="1">
        <f t="shared" si="5"/>
        <v>0</v>
      </c>
      <c r="L21" s="1">
        <f t="shared" si="5"/>
        <v>0</v>
      </c>
      <c r="M21" s="1">
        <f t="shared" si="5"/>
        <v>0</v>
      </c>
      <c r="N21" s="1">
        <f t="shared" si="5"/>
        <v>0</v>
      </c>
      <c r="O21" s="1">
        <f t="shared" si="5"/>
        <v>0</v>
      </c>
      <c r="P21" s="1">
        <f t="shared" si="5"/>
        <v>0</v>
      </c>
      <c r="Q21" s="1">
        <f t="shared" si="5"/>
        <v>0</v>
      </c>
      <c r="R21" s="1">
        <f t="shared" si="5"/>
        <v>0</v>
      </c>
      <c r="S21" s="1">
        <f t="shared" si="5"/>
        <v>0</v>
      </c>
      <c r="T21" s="1">
        <f t="shared" si="5"/>
        <v>0</v>
      </c>
      <c r="U21" s="1">
        <f t="shared" si="5"/>
        <v>0</v>
      </c>
      <c r="V21" s="1">
        <f t="shared" si="5"/>
        <v>0</v>
      </c>
      <c r="W21" s="1">
        <f t="shared" si="5"/>
        <v>0</v>
      </c>
      <c r="X21" s="1">
        <f t="shared" si="5"/>
        <v>0</v>
      </c>
      <c r="Y21" s="1">
        <f t="shared" si="5"/>
        <v>0</v>
      </c>
      <c r="Z21" s="1">
        <f t="shared" si="5"/>
        <v>0</v>
      </c>
      <c r="AA21" s="1">
        <f t="shared" si="5"/>
        <v>0</v>
      </c>
      <c r="AB21" s="1">
        <f t="shared" si="5"/>
        <v>0</v>
      </c>
      <c r="AC21" s="1">
        <f t="shared" si="5"/>
        <v>0</v>
      </c>
      <c r="AD21" s="1">
        <f t="shared" si="5"/>
        <v>0</v>
      </c>
      <c r="AE21" s="1">
        <f t="shared" si="5"/>
        <v>0</v>
      </c>
      <c r="AF21" s="1">
        <f t="shared" si="5"/>
        <v>0</v>
      </c>
    </row>
    <row r="22" spans="1: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35">
      <c r="A23" t="s">
        <v>77</v>
      </c>
      <c r="C23" s="1">
        <f>(C13*C16)-C13</f>
        <v>0</v>
      </c>
      <c r="D23" s="1">
        <f t="shared" ref="D23:AF23" si="6">(D13*D16)-D13</f>
        <v>0</v>
      </c>
      <c r="E23" s="1">
        <f t="shared" si="6"/>
        <v>0</v>
      </c>
      <c r="F23" s="1">
        <f t="shared" si="6"/>
        <v>0</v>
      </c>
      <c r="G23" s="1">
        <f t="shared" si="6"/>
        <v>0</v>
      </c>
      <c r="H23" s="1">
        <f t="shared" si="6"/>
        <v>0</v>
      </c>
      <c r="I23" s="1">
        <f t="shared" si="6"/>
        <v>0</v>
      </c>
      <c r="J23" s="1">
        <f t="shared" si="6"/>
        <v>0</v>
      </c>
      <c r="K23" s="1">
        <f t="shared" si="6"/>
        <v>0</v>
      </c>
      <c r="L23" s="1">
        <f t="shared" si="6"/>
        <v>0</v>
      </c>
      <c r="M23" s="1">
        <f t="shared" si="6"/>
        <v>0</v>
      </c>
      <c r="N23" s="1">
        <f t="shared" si="6"/>
        <v>0</v>
      </c>
      <c r="O23" s="1">
        <f t="shared" si="6"/>
        <v>0</v>
      </c>
      <c r="P23" s="1">
        <f t="shared" si="6"/>
        <v>0</v>
      </c>
      <c r="Q23" s="1">
        <f t="shared" si="6"/>
        <v>0</v>
      </c>
      <c r="R23" s="1">
        <f t="shared" si="6"/>
        <v>0</v>
      </c>
      <c r="S23" s="1">
        <f t="shared" si="6"/>
        <v>0</v>
      </c>
      <c r="T23" s="1">
        <f t="shared" si="6"/>
        <v>0</v>
      </c>
      <c r="U23" s="1">
        <f t="shared" si="6"/>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row>
    <row r="24" spans="1:32" x14ac:dyDescent="0.3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14" customFormat="1" x14ac:dyDescent="0.35">
      <c r="A25" s="14" t="s">
        <v>97</v>
      </c>
      <c r="C25" s="40">
        <f>SUM(C11:C13,C18:C23)</f>
        <v>19497564.691392936</v>
      </c>
      <c r="D25" s="40">
        <f>SUM(D11:D13,D18:D23)</f>
        <v>20525258.660397507</v>
      </c>
      <c r="E25" s="40">
        <f t="shared" ref="E25:AF25" si="7">SUM(E11:E13,E18:E23)</f>
        <v>21598759.537174392</v>
      </c>
      <c r="F25" s="40">
        <f t="shared" si="7"/>
        <v>22719946.60519674</v>
      </c>
      <c r="G25" s="40">
        <f t="shared" si="7"/>
        <v>23890772.515806459</v>
      </c>
      <c r="H25" s="40">
        <f t="shared" si="7"/>
        <v>25113266.059371475</v>
      </c>
      <c r="I25" s="40">
        <f t="shared" si="7"/>
        <v>26389535.038668469</v>
      </c>
      <c r="J25" s="40">
        <f t="shared" si="7"/>
        <v>27721769.248195678</v>
      </c>
      <c r="K25" s="40">
        <f t="shared" si="7"/>
        <v>29112243.56325303</v>
      </c>
      <c r="L25" s="40">
        <f t="shared" si="7"/>
        <v>30563321.14276389</v>
      </c>
      <c r="M25" s="40">
        <f t="shared" si="7"/>
        <v>32077456.749954682</v>
      </c>
      <c r="N25" s="40">
        <f t="shared" si="7"/>
        <v>33657200.195155494</v>
      </c>
      <c r="O25" s="40">
        <f t="shared" si="7"/>
        <v>35305199.905137204</v>
      </c>
      <c r="P25" s="40">
        <f t="shared" si="7"/>
        <v>37024206.623557903</v>
      </c>
      <c r="Q25" s="40">
        <f t="shared" si="7"/>
        <v>38817077.247254662</v>
      </c>
      <c r="R25" s="40">
        <f t="shared" si="7"/>
        <v>40686778.803285494</v>
      </c>
      <c r="S25" s="40">
        <f t="shared" si="7"/>
        <v>42636392.571801126</v>
      </c>
      <c r="T25" s="40">
        <f t="shared" si="7"/>
        <v>44669118.360007174</v>
      </c>
      <c r="U25" s="40">
        <f t="shared" si="7"/>
        <v>46788278.932664886</v>
      </c>
      <c r="V25" s="40">
        <f t="shared" si="7"/>
        <v>48997324.604772054</v>
      </c>
      <c r="W25" s="40">
        <f t="shared" si="7"/>
        <v>51299838.00226704</v>
      </c>
      <c r="X25" s="40">
        <f t="shared" si="7"/>
        <v>53699538.996806391</v>
      </c>
      <c r="Y25" s="40">
        <f t="shared" si="7"/>
        <v>56200289.820881948</v>
      </c>
      <c r="Z25" s="40">
        <f t="shared" si="7"/>
        <v>58806100.369765624</v>
      </c>
      <c r="AA25" s="40">
        <f t="shared" si="7"/>
        <v>61521133.697001286</v>
      </c>
      <c r="AB25" s="40">
        <f t="shared" si="7"/>
        <v>64349711.710401356</v>
      </c>
      <c r="AC25" s="40">
        <f t="shared" si="7"/>
        <v>67296321.075753301</v>
      </c>
      <c r="AD25" s="40">
        <f t="shared" si="7"/>
        <v>70365619.335696355</v>
      </c>
      <c r="AE25" s="40">
        <f t="shared" si="7"/>
        <v>73562441.251494154</v>
      </c>
      <c r="AF25" s="40">
        <f t="shared" si="7"/>
        <v>76891805.375703275</v>
      </c>
    </row>
  </sheetData>
  <sheetProtection algorithmName="SHA-512" hashValue="01dFGF6Qw+TLdaoDnKEcbT+wqvLqpwJM8gHbBT2w8RbOiN4e7qsu8PLV00H1wHoEVgd4FmkMRUW002exhisSDg==" saltValue="3Fv9w/81TC/dUccOI60khw==" spinCount="100000" sheet="1" objects="1" scenarios="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2DE-9BE4-4037-94A4-1EFE6C6C590E}">
  <sheetPr codeName="Sheet8"/>
  <dimension ref="A1:AF44"/>
  <sheetViews>
    <sheetView zoomScaleNormal="100" workbookViewId="0">
      <pane xSplit="1" topLeftCell="B1" activePane="topRight" state="frozen"/>
      <selection pane="topRight" sqref="A1:XFD1048576"/>
    </sheetView>
  </sheetViews>
  <sheetFormatPr defaultColWidth="10.83203125" defaultRowHeight="15.5" x14ac:dyDescent="0.35"/>
  <cols>
    <col min="1" max="1" width="62.83203125" bestFit="1" customWidth="1"/>
    <col min="3" max="32" width="16.25" bestFit="1" customWidth="1"/>
  </cols>
  <sheetData>
    <row r="1" spans="1:32" s="63" customFormat="1" ht="21" x14ac:dyDescent="0.5">
      <c r="A1" s="15" t="s">
        <v>164</v>
      </c>
    </row>
    <row r="2" spans="1:32" s="63" customFormat="1" x14ac:dyDescent="0.35"/>
    <row r="3" spans="1:32" x14ac:dyDescent="0.35">
      <c r="C3">
        <v>2022</v>
      </c>
      <c r="D3">
        <f>C3+1</f>
        <v>2023</v>
      </c>
      <c r="E3">
        <f t="shared" ref="E3:AF3" si="0">D3+1</f>
        <v>2024</v>
      </c>
      <c r="F3">
        <f t="shared" si="0"/>
        <v>2025</v>
      </c>
      <c r="G3">
        <f t="shared" si="0"/>
        <v>2026</v>
      </c>
      <c r="H3">
        <f t="shared" si="0"/>
        <v>2027</v>
      </c>
      <c r="I3">
        <f t="shared" si="0"/>
        <v>2028</v>
      </c>
      <c r="J3">
        <f t="shared" si="0"/>
        <v>2029</v>
      </c>
      <c r="K3">
        <f t="shared" si="0"/>
        <v>2030</v>
      </c>
      <c r="L3">
        <f t="shared" si="0"/>
        <v>2031</v>
      </c>
      <c r="M3">
        <f t="shared" si="0"/>
        <v>2032</v>
      </c>
      <c r="N3">
        <f t="shared" si="0"/>
        <v>2033</v>
      </c>
      <c r="O3">
        <f t="shared" si="0"/>
        <v>2034</v>
      </c>
      <c r="P3">
        <f t="shared" si="0"/>
        <v>2035</v>
      </c>
      <c r="Q3">
        <f t="shared" si="0"/>
        <v>2036</v>
      </c>
      <c r="R3">
        <f t="shared" si="0"/>
        <v>2037</v>
      </c>
      <c r="S3">
        <f t="shared" si="0"/>
        <v>2038</v>
      </c>
      <c r="T3">
        <f t="shared" si="0"/>
        <v>2039</v>
      </c>
      <c r="U3">
        <f t="shared" si="0"/>
        <v>2040</v>
      </c>
      <c r="V3">
        <f t="shared" si="0"/>
        <v>2041</v>
      </c>
      <c r="W3">
        <f t="shared" si="0"/>
        <v>2042</v>
      </c>
      <c r="X3">
        <f t="shared" si="0"/>
        <v>2043</v>
      </c>
      <c r="Y3">
        <f t="shared" si="0"/>
        <v>2044</v>
      </c>
      <c r="Z3">
        <f t="shared" si="0"/>
        <v>2045</v>
      </c>
      <c r="AA3">
        <f t="shared" si="0"/>
        <v>2046</v>
      </c>
      <c r="AB3">
        <f t="shared" si="0"/>
        <v>2047</v>
      </c>
      <c r="AC3">
        <f t="shared" si="0"/>
        <v>2048</v>
      </c>
      <c r="AD3">
        <f t="shared" si="0"/>
        <v>2049</v>
      </c>
      <c r="AE3">
        <f t="shared" si="0"/>
        <v>2050</v>
      </c>
      <c r="AF3">
        <f t="shared" si="0"/>
        <v>2051</v>
      </c>
    </row>
    <row r="5" spans="1:32" s="11" customFormat="1" x14ac:dyDescent="0.35">
      <c r="A5" s="11" t="s">
        <v>0</v>
      </c>
      <c r="C5" s="59">
        <f>Assumptions!$C$24*('Price and Financial ratios'!E4+1)*(1+Assumptions!$C$13)</f>
        <v>8942565.2211693935</v>
      </c>
      <c r="D5" s="59">
        <f>C5*('Price and Financial ratios'!F4+1)*(1+Assumptions!$C$13)</f>
        <v>14518778.938213626</v>
      </c>
      <c r="E5" s="59">
        <f>D5*('Price and Financial ratios'!G4+1)*(1+Assumptions!$C$13)</f>
        <v>19299647.738282528</v>
      </c>
      <c r="F5" s="59">
        <f>E5*('Price and Financial ratios'!H4+1)*(1+Assumptions!$C$13)</f>
        <v>23500582.22954258</v>
      </c>
      <c r="G5" s="59">
        <f>F5*('Price and Financial ratios'!I4+1)*(1+Assumptions!$C$13)</f>
        <v>26708201.160404373</v>
      </c>
      <c r="H5" s="59">
        <f>G5*('Price and Financial ratios'!J4+1)*(1+Assumptions!$C$13)</f>
        <v>29811602.206995036</v>
      </c>
      <c r="I5" s="59">
        <f>H5*('Price and Financial ratios'!K4+1)*(1+Assumptions!$C$13)</f>
        <v>32065585.672600642</v>
      </c>
      <c r="J5" s="59">
        <f>I5*('Price and Financial ratios'!L4+1)*(1+Assumptions!$C$13)</f>
        <v>34489987.401134476</v>
      </c>
      <c r="K5" s="59">
        <f>J5*('Price and Financial ratios'!M4+1)*(1+Assumptions!$C$13)</f>
        <v>37097692.30714123</v>
      </c>
      <c r="L5" s="59">
        <f>K5*('Price and Financial ratios'!N4+1)*(1+Assumptions!$C$13)</f>
        <v>39526120.261941448</v>
      </c>
      <c r="M5" s="59">
        <f>L5*('Price and Financial ratios'!O4+1)*(1+Assumptions!$C$13)</f>
        <v>42113513.962719351</v>
      </c>
      <c r="N5" s="59">
        <f>M5*('Price and Financial ratios'!P4+1)*(1+Assumptions!$C$13)</f>
        <v>44870279.362982541</v>
      </c>
      <c r="O5" s="59">
        <f>N5*('Price and Financial ratios'!Q4+1)*(1+Assumptions!$C$13)</f>
        <v>47579848.81458918</v>
      </c>
      <c r="P5" s="59">
        <f>O5*('Price and Financial ratios'!R4+1)*(1+Assumptions!$C$13)</f>
        <v>50211638.198765375</v>
      </c>
      <c r="Q5" s="59">
        <f>P5*('Price and Financial ratios'!S4+1)*(1+Assumptions!$C$13)</f>
        <v>52989000.037146986</v>
      </c>
      <c r="R5" s="59">
        <f>Q5*('Price and Financial ratios'!T4+1)*(1+Assumptions!$C$13)</f>
        <v>55919986.394823574</v>
      </c>
      <c r="S5" s="59">
        <f>R5*('Price and Financial ratios'!U4+1)*(1+Assumptions!$C$13)</f>
        <v>59013094.721642137</v>
      </c>
      <c r="T5" s="59">
        <f>S5*('Price and Financial ratios'!V4+1)*(1+Assumptions!$C$13)</f>
        <v>62277292.487822928</v>
      </c>
      <c r="U5" s="59">
        <f>T5*('Price and Financial ratios'!W4+1)*(1+Assumptions!$C$13)</f>
        <v>65722043.18224784</v>
      </c>
      <c r="V5" s="59">
        <f>U5*('Price and Financial ratios'!X4+1)*(1+Assumptions!$C$13)</f>
        <v>69357333.748794869</v>
      </c>
      <c r="W5" s="59">
        <f>V5*('Price and Financial ratios'!Y4+1)*(1+Assumptions!$C$13)</f>
        <v>72841810.734779567</v>
      </c>
      <c r="X5" s="59">
        <f>W5*('Price and Financial ratios'!Z4+1)*(1+Assumptions!$C$13)</f>
        <v>76501346.062969744</v>
      </c>
      <c r="Y5" s="59">
        <f>X5*('Price and Financial ratios'!AA4+1)*(1+Assumptions!$C$13)</f>
        <v>80344734.57497263</v>
      </c>
      <c r="Z5" s="59">
        <f>Y5*('Price and Financial ratios'!AB4+1)*(1+Assumptions!$C$13)</f>
        <v>84381212.960741088</v>
      </c>
      <c r="AA5" s="59">
        <f>Z5*('Price and Financial ratios'!AC4+1)*(1+Assumptions!$C$13)</f>
        <v>88620481.956808627</v>
      </c>
      <c r="AB5" s="59">
        <f>AA5*('Price and Financial ratios'!AD4+1)*(1+Assumptions!$C$13)</f>
        <v>93072729.659752324</v>
      </c>
      <c r="AC5" s="59">
        <f>AB5*('Price and Financial ratios'!AE4+1)*(1+Assumptions!$C$13)</f>
        <v>97748656.01091221</v>
      </c>
      <c r="AD5" s="59">
        <f>AC5*('Price and Financial ratios'!AF4+1)*(1+Assumptions!$C$13)</f>
        <v>102659498.51121055</v>
      </c>
      <c r="AE5" s="59">
        <f>AD5*('Price and Financial ratios'!AG4+1)*(1+Assumptions!$C$13)</f>
        <v>107296203.86928153</v>
      </c>
      <c r="AF5" s="59">
        <f>AE5*('Price and Financial ratios'!AH4+1)*(1+Assumptions!$C$13)</f>
        <v>112142330.04948148</v>
      </c>
    </row>
    <row r="6" spans="1:32" s="11" customFormat="1" x14ac:dyDescent="0.35">
      <c r="A6" s="11" t="s">
        <v>20</v>
      </c>
      <c r="C6" s="59">
        <f>C27</f>
        <v>4564775.7961522238</v>
      </c>
      <c r="D6" s="59">
        <f t="shared" ref="D6:AF6" si="1">D27</f>
        <v>5221584.7482083878</v>
      </c>
      <c r="E6" s="59">
        <f>E27</f>
        <v>5906007.9383594738</v>
      </c>
      <c r="F6" s="59">
        <f t="shared" si="1"/>
        <v>6618976.7298103329</v>
      </c>
      <c r="G6" s="59">
        <f t="shared" si="1"/>
        <v>7361451.3686949797</v>
      </c>
      <c r="H6" s="59">
        <f t="shared" si="1"/>
        <v>8134421.8511315072</v>
      </c>
      <c r="I6" s="59">
        <f t="shared" si="1"/>
        <v>8938908.8161888234</v>
      </c>
      <c r="J6" s="59">
        <f t="shared" si="1"/>
        <v>9775964.465550147</v>
      </c>
      <c r="K6" s="59">
        <f t="shared" si="1"/>
        <v>10646673.510682629</v>
      </c>
      <c r="L6" s="59">
        <f t="shared" si="1"/>
        <v>11552154.148347583</v>
      </c>
      <c r="M6" s="59">
        <f t="shared" si="1"/>
        <v>12493559.065311823</v>
      </c>
      <c r="N6" s="59">
        <f t="shared" si="1"/>
        <v>13472076.473147411</v>
      </c>
      <c r="O6" s="59">
        <f t="shared" si="1"/>
        <v>14488931.174034746</v>
      </c>
      <c r="P6" s="59">
        <f t="shared" si="1"/>
        <v>15545385.658512581</v>
      </c>
      <c r="Q6" s="59">
        <f t="shared" si="1"/>
        <v>16642741.236147907</v>
      </c>
      <c r="R6" s="59">
        <f t="shared" si="1"/>
        <v>17782339.200129181</v>
      </c>
      <c r="S6" s="59">
        <f t="shared" si="1"/>
        <v>18965562.026817769</v>
      </c>
      <c r="T6" s="59">
        <f t="shared" si="1"/>
        <v>20193834.611324847</v>
      </c>
      <c r="U6" s="59">
        <f t="shared" si="1"/>
        <v>21468625.540214568</v>
      </c>
      <c r="V6" s="59">
        <f t="shared" si="1"/>
        <v>22791448.402468752</v>
      </c>
      <c r="W6" s="59">
        <f t="shared" si="1"/>
        <v>24163863.139884211</v>
      </c>
      <c r="X6" s="59">
        <f t="shared" si="1"/>
        <v>25587477.438110434</v>
      </c>
      <c r="Y6" s="59">
        <f t="shared" si="1"/>
        <v>27063948.159573629</v>
      </c>
      <c r="Z6" s="59">
        <f t="shared" si="1"/>
        <v>28594982.819572203</v>
      </c>
      <c r="AA6" s="59">
        <f t="shared" si="1"/>
        <v>30182341.106869355</v>
      </c>
      <c r="AB6" s="59">
        <f t="shared" si="1"/>
        <v>31827836.450150505</v>
      </c>
      <c r="AC6" s="59">
        <f t="shared" si="1"/>
        <v>33533337.63175622</v>
      </c>
      <c r="AD6" s="59">
        <f t="shared" si="1"/>
        <v>35300770.450146109</v>
      </c>
      <c r="AE6" s="59">
        <f t="shared" si="1"/>
        <v>37132119.432595372</v>
      </c>
      <c r="AF6" s="59">
        <f t="shared" si="1"/>
        <v>39029429.599673033</v>
      </c>
    </row>
    <row r="7" spans="1:32" x14ac:dyDescent="0.35">
      <c r="A7" t="s">
        <v>21</v>
      </c>
      <c r="C7" s="4">
        <f>Depreciation!C8+Depreciation!C9</f>
        <v>3195404.6913929372</v>
      </c>
      <c r="D7" s="4">
        <f>Depreciation!D8+Depreciation!D9</f>
        <v>3701429.5403975109</v>
      </c>
      <c r="E7" s="4">
        <f>Depreciation!E8+Depreciation!E9</f>
        <v>4236567.8853343911</v>
      </c>
      <c r="F7" s="4">
        <f>Depreciation!F8+Depreciation!F9</f>
        <v>4802164.8204978649</v>
      </c>
      <c r="G7" s="4">
        <f>Depreciation!G8+Depreciation!G9</f>
        <v>5399621.7139972188</v>
      </c>
      <c r="H7" s="4">
        <f>Depreciation!H8+Depreciation!H9</f>
        <v>6030398.4319043402</v>
      </c>
      <c r="I7" s="4">
        <f>Depreciation!I8+Depreciation!I9</f>
        <v>6696015.647122385</v>
      </c>
      <c r="J7" s="4">
        <f>Depreciation!J8+Depreciation!J9</f>
        <v>7398057.236120116</v>
      </c>
      <c r="K7" s="4">
        <f>Depreciation!K8+Depreciation!K9</f>
        <v>8138172.7667910475</v>
      </c>
      <c r="L7" s="4">
        <f>Depreciation!L8+Depreciation!L9</f>
        <v>8918080.080815129</v>
      </c>
      <c r="M7" s="4">
        <f>Depreciation!M8+Depreciation!M9</f>
        <v>9739567.9740235601</v>
      </c>
      <c r="N7" s="4">
        <f>Depreciation!N8+Depreciation!N9</f>
        <v>10604498.978394575</v>
      </c>
      <c r="O7" s="4">
        <f>Depreciation!O8+Depreciation!O9</f>
        <v>11514812.249439938</v>
      </c>
      <c r="P7" s="4">
        <f>Depreciation!P8+Depreciation!P9</f>
        <v>12472526.562878324</v>
      </c>
      <c r="Q7" s="4">
        <f>Depreciation!Q8+Depreciation!Q9</f>
        <v>13479743.424633339</v>
      </c>
      <c r="R7" s="4">
        <f>Depreciation!R8+Depreciation!R9</f>
        <v>14538650.298340291</v>
      </c>
      <c r="S7" s="4">
        <f>Depreciation!S8+Depreciation!S9</f>
        <v>15651523.954697665</v>
      </c>
      <c r="T7" s="4">
        <f>Depreciation!T8+Depreciation!T9</f>
        <v>16820733.947156411</v>
      </c>
      <c r="U7" s="4">
        <f>Depreciation!U8+Depreciation!U9</f>
        <v>18048746.218602899</v>
      </c>
      <c r="V7" s="4">
        <f>Depreciation!V8+Depreciation!V9</f>
        <v>19338126.843860082</v>
      </c>
      <c r="W7" s="4">
        <f>Depreciation!W8+Depreciation!W9</f>
        <v>20691545.913005877</v>
      </c>
      <c r="X7" s="4">
        <f>Depreciation!X8+Depreciation!X9</f>
        <v>22111781.560688883</v>
      </c>
      <c r="Y7" s="4">
        <f>Depreciation!Y8+Depreciation!Y9</f>
        <v>23601724.146808684</v>
      </c>
      <c r="Z7" s="4">
        <f>Depreciation!Z8+Depreciation!Z9</f>
        <v>25164380.594122011</v>
      </c>
      <c r="AA7" s="4">
        <f>Depreciation!AA8+Depreciation!AA9</f>
        <v>26802878.888537064</v>
      </c>
      <c r="AB7" s="4">
        <f>Depreciation!AB8+Depreciation!AB9</f>
        <v>28520472.748066287</v>
      </c>
      <c r="AC7" s="4">
        <f>Depreciation!AC8+Depreciation!AC9</f>
        <v>30320546.466623522</v>
      </c>
      <c r="AD7" s="4">
        <f>Depreciation!AD8+Depreciation!AD9</f>
        <v>32206619.939074408</v>
      </c>
      <c r="AE7" s="4">
        <f>Depreciation!AE8+Depreciation!AE9</f>
        <v>34182353.874180317</v>
      </c>
      <c r="AF7" s="4">
        <f>Depreciation!AF8+Depreciation!AF9</f>
        <v>36251555.20231539</v>
      </c>
    </row>
    <row r="8" spans="1:32" x14ac:dyDescent="0.35">
      <c r="A8" t="s">
        <v>6</v>
      </c>
      <c r="C8" s="4">
        <f ca="1">'Debt worksheet'!C8</f>
        <v>1238147.1710084477</v>
      </c>
      <c r="D8" s="4">
        <f ca="1">'Debt worksheet'!D8</f>
        <v>1690289.5621473338</v>
      </c>
      <c r="E8" s="4">
        <f ca="1">'Debt worksheet'!E8</f>
        <v>2049190.4175659386</v>
      </c>
      <c r="F8" s="4">
        <f ca="1">'Debt worksheet'!F8</f>
        <v>2335266.6904219645</v>
      </c>
      <c r="G8" s="4">
        <f ca="1">'Debt worksheet'!G8</f>
        <v>2584774.596648043</v>
      </c>
      <c r="H8" s="4">
        <f ca="1">'Debt worksheet'!H8</f>
        <v>2803147.7681562915</v>
      </c>
      <c r="I8" s="4">
        <f ca="1">'Debt worksheet'!I8</f>
        <v>3023158.3466686779</v>
      </c>
      <c r="J8" s="4">
        <f ca="1">'Debt worksheet'!J8</f>
        <v>3241895.8213575906</v>
      </c>
      <c r="K8" s="4">
        <f ca="1">'Debt worksheet'!K8</f>
        <v>3455998.6406169906</v>
      </c>
      <c r="L8" s="4">
        <f ca="1">'Debt worksheet'!L8</f>
        <v>3675260.1726818047</v>
      </c>
      <c r="M8" s="4">
        <f ca="1">'Debt worksheet'!M8</f>
        <v>3897691.9559802646</v>
      </c>
      <c r="N8" s="4">
        <f ca="1">'Debt worksheet'!N8</f>
        <v>4120991.5664937594</v>
      </c>
      <c r="O8" s="4">
        <f ca="1">'Debt worksheet'!O8</f>
        <v>4350768.3375690738</v>
      </c>
      <c r="P8" s="4">
        <f ca="1">'Debt worksheet'!P8</f>
        <v>4594089.8761500027</v>
      </c>
      <c r="Q8" s="4">
        <f ca="1">'Debt worksheet'!Q8</f>
        <v>4850330.0743719665</v>
      </c>
      <c r="R8" s="4">
        <f ca="1">'Debt worksheet'!R8</f>
        <v>5118704.3323032698</v>
      </c>
      <c r="S8" s="4">
        <f ca="1">'Debt worksheet'!S8</f>
        <v>5398253.2932616128</v>
      </c>
      <c r="T8" s="4">
        <f ca="1">'Debt worksheet'!T8</f>
        <v>5687825.295527908</v>
      </c>
      <c r="U8" s="4">
        <f ca="1">'Debt worksheet'!U8</f>
        <v>5986057.4515026053</v>
      </c>
      <c r="V8" s="4">
        <f ca="1">'Debt worksheet'!V8</f>
        <v>6291355.259635454</v>
      </c>
      <c r="W8" s="4">
        <f ca="1">'Debt worksheet'!W8</f>
        <v>6614633.5998895988</v>
      </c>
      <c r="X8" s="4">
        <f ca="1">'Debt worksheet'!X8</f>
        <v>6955577.267261914</v>
      </c>
      <c r="Y8" s="4">
        <f ca="1">'Debt worksheet'!Y8</f>
        <v>7313740.8149780491</v>
      </c>
      <c r="Z8" s="4">
        <f ca="1">'Debt worksheet'!Z8</f>
        <v>7688534.9979056325</v>
      </c>
      <c r="AA8" s="4">
        <f ca="1">'Debt worksheet'!AA8</f>
        <v>8079212.1736298474</v>
      </c>
      <c r="AB8" s="4">
        <f ca="1">'Debt worksheet'!AB8</f>
        <v>8484850.5918733999</v>
      </c>
      <c r="AC8" s="4">
        <f ca="1">'Debt worksheet'!AC8</f>
        <v>8904337.4987091254</v>
      </c>
      <c r="AD8" s="4">
        <f ca="1">'Debt worksheet'!AD8</f>
        <v>9336350.9775349665</v>
      </c>
      <c r="AE8" s="4">
        <f ca="1">'Debt worksheet'!AE8</f>
        <v>9798231.5710396338</v>
      </c>
      <c r="AF8" s="4">
        <f ca="1">'Debt worksheet'!AF8</f>
        <v>10290666.573519122</v>
      </c>
    </row>
    <row r="9" spans="1:32" x14ac:dyDescent="0.35">
      <c r="A9" t="s">
        <v>22</v>
      </c>
      <c r="C9" s="4">
        <f ca="1">C5-C6-C7-C8</f>
        <v>-55762.437384215184</v>
      </c>
      <c r="D9" s="4">
        <f t="shared" ref="D9:AF9" ca="1" si="2">D5-D6-D7-D8</f>
        <v>3905475.0874603945</v>
      </c>
      <c r="E9" s="4">
        <f t="shared" ca="1" si="2"/>
        <v>7107881.4970227256</v>
      </c>
      <c r="F9" s="4">
        <f t="shared" ca="1" si="2"/>
        <v>9744173.9888124187</v>
      </c>
      <c r="G9" s="4">
        <f t="shared" ca="1" si="2"/>
        <v>11362353.481064131</v>
      </c>
      <c r="H9" s="4">
        <f t="shared" ca="1" si="2"/>
        <v>12843634.155802898</v>
      </c>
      <c r="I9" s="4">
        <f t="shared" ca="1" si="2"/>
        <v>13407502.862620756</v>
      </c>
      <c r="J9" s="4">
        <f t="shared" ca="1" si="2"/>
        <v>14074069.878106622</v>
      </c>
      <c r="K9" s="4">
        <f t="shared" ca="1" si="2"/>
        <v>14856847.389050566</v>
      </c>
      <c r="L9" s="4">
        <f t="shared" ca="1" si="2"/>
        <v>15380625.860096931</v>
      </c>
      <c r="M9" s="4">
        <f t="shared" ca="1" si="2"/>
        <v>15982694.967403702</v>
      </c>
      <c r="N9" s="4">
        <f t="shared" ca="1" si="2"/>
        <v>16672712.344946796</v>
      </c>
      <c r="O9" s="4">
        <f t="shared" ca="1" si="2"/>
        <v>17225337.053545423</v>
      </c>
      <c r="P9" s="4">
        <f t="shared" ca="1" si="2"/>
        <v>17599636.10122446</v>
      </c>
      <c r="Q9" s="4">
        <f t="shared" ca="1" si="2"/>
        <v>18016185.301993769</v>
      </c>
      <c r="R9" s="4">
        <f t="shared" ca="1" si="2"/>
        <v>18480292.564050831</v>
      </c>
      <c r="S9" s="4">
        <f t="shared" ca="1" si="2"/>
        <v>18997755.446865089</v>
      </c>
      <c r="T9" s="4">
        <f t="shared" ca="1" si="2"/>
        <v>19574898.633813761</v>
      </c>
      <c r="U9" s="4">
        <f t="shared" ca="1" si="2"/>
        <v>20218613.971927766</v>
      </c>
      <c r="V9" s="4">
        <f t="shared" ca="1" si="2"/>
        <v>20936403.242830575</v>
      </c>
      <c r="W9" s="4">
        <f t="shared" ca="1" si="2"/>
        <v>21371768.081999879</v>
      </c>
      <c r="X9" s="4">
        <f t="shared" ca="1" si="2"/>
        <v>21846509.796908513</v>
      </c>
      <c r="Y9" s="4">
        <f t="shared" ca="1" si="2"/>
        <v>22365321.453612268</v>
      </c>
      <c r="Z9" s="4">
        <f t="shared" ca="1" si="2"/>
        <v>22933314.549141243</v>
      </c>
      <c r="AA9" s="4">
        <f t="shared" ca="1" si="2"/>
        <v>23556049.787772361</v>
      </c>
      <c r="AB9" s="4">
        <f t="shared" ca="1" si="2"/>
        <v>24239569.869662132</v>
      </c>
      <c r="AC9" s="4">
        <f t="shared" ca="1" si="2"/>
        <v>24990434.413823344</v>
      </c>
      <c r="AD9" s="4">
        <f t="shared" ca="1" si="2"/>
        <v>25815757.14445506</v>
      </c>
      <c r="AE9" s="4">
        <f t="shared" ca="1" si="2"/>
        <v>26183498.991466209</v>
      </c>
      <c r="AF9" s="4">
        <f t="shared" ca="1" si="2"/>
        <v>26570678.673973937</v>
      </c>
    </row>
    <row r="12" spans="1:32" x14ac:dyDescent="0.35">
      <c r="A12" t="s">
        <v>79</v>
      </c>
      <c r="C12" s="2">
        <f>Assumptions!$C$25*Assumptions!D9*Assumptions!D13</f>
        <v>4080449.9961522236</v>
      </c>
      <c r="D12" s="2">
        <f>Assumptions!$C$25*Assumptions!E9*Assumptions!E13</f>
        <v>4231622.8130083876</v>
      </c>
      <c r="E12" s="2">
        <f>Assumptions!$C$25*Assumptions!F9*Assumptions!F13</f>
        <v>4388396.2916978737</v>
      </c>
      <c r="F12" s="2">
        <f>Assumptions!$C$25*Assumptions!G9*Assumptions!G13</f>
        <v>4550977.9259594595</v>
      </c>
      <c r="G12" s="2">
        <f>Assumptions!$C$25*Assumptions!H9*Assumptions!H13</f>
        <v>4719582.8967754887</v>
      </c>
      <c r="H12" s="2">
        <f>Assumptions!$C$25*Assumptions!I9*Assumptions!I13</f>
        <v>4894434.3571694437</v>
      </c>
      <c r="I12" s="2">
        <f>Assumptions!$C$25*Assumptions!J9*Assumptions!J13</f>
        <v>5075763.7275547218</v>
      </c>
      <c r="J12" s="2">
        <f>Assumptions!$C$25*Assumptions!K9*Assumptions!K13</f>
        <v>5263811.0020255176</v>
      </c>
      <c r="K12" s="2">
        <f>Assumptions!$C$25*Assumptions!L9*Assumptions!L13</f>
        <v>5458825.0659951866</v>
      </c>
      <c r="L12" s="2">
        <f>Assumptions!$C$25*Assumptions!M9*Assumptions!M13</f>
        <v>5661064.0256025093</v>
      </c>
      <c r="M12" s="2">
        <f>Assumptions!$C$25*Assumptions!N9*Assumptions!N13</f>
        <v>5870795.5493218116</v>
      </c>
      <c r="N12" s="2">
        <f>Assumptions!$C$25*Assumptions!O9*Assumptions!O13</f>
        <v>6088297.2222290905</v>
      </c>
      <c r="O12" s="2">
        <f>Assumptions!$C$25*Assumptions!P9*Assumptions!P13</f>
        <v>6313856.913393015</v>
      </c>
      <c r="P12" s="2">
        <f>Assumptions!$C$25*Assumptions!Q9*Assumptions!Q13</f>
        <v>6547773.1568770511</v>
      </c>
      <c r="Q12" s="2">
        <f>Assumptions!$C$25*Assumptions!R9*Assumptions!R13</f>
        <v>6790355.5468570013</v>
      </c>
      <c r="R12" s="2">
        <f>Assumptions!$C$25*Assumptions!S9*Assumptions!S13</f>
        <v>7041925.1473768558</v>
      </c>
      <c r="S12" s="2">
        <f>Assumptions!$C$25*Assumptions!T9*Assumptions!T13</f>
        <v>7302814.9172853362</v>
      </c>
      <c r="T12" s="2">
        <f>Assumptions!$C$25*Assumptions!U9*Assumptions!U13</f>
        <v>7573370.1509155175</v>
      </c>
      <c r="U12" s="2">
        <f>Assumptions!$C$25*Assumptions!V9*Assumptions!V13</f>
        <v>7853948.9350907672</v>
      </c>
      <c r="V12" s="2">
        <f>Assumptions!$C$25*Assumptions!W9*Assumptions!W13</f>
        <v>8144922.6230618842</v>
      </c>
      <c r="W12" s="2">
        <f>Assumptions!$C$25*Assumptions!X9*Assumptions!X13</f>
        <v>8446676.3260026984</v>
      </c>
      <c r="X12" s="2">
        <f>Assumptions!$C$25*Assumptions!Y9*Assumptions!Y13</f>
        <v>8759609.4227146264</v>
      </c>
      <c r="Y12" s="2">
        <f>Assumptions!$C$25*Assumptions!Z9*Assumptions!Z13</f>
        <v>9084136.0882148221</v>
      </c>
      <c r="Z12" s="2">
        <f>Assumptions!$C$25*Assumptions!AA9*Assumptions!AA13</f>
        <v>9420685.8419074658</v>
      </c>
      <c r="AA12" s="2">
        <f>Assumptions!$C$25*Assumptions!AB9*Assumptions!AB13</f>
        <v>9769704.116063768</v>
      </c>
      <c r="AB12" s="2">
        <f>Assumptions!$C$25*Assumptions!AC9*Assumptions!AC13</f>
        <v>10131652.845363064</v>
      </c>
      <c r="AC12" s="2">
        <f>Assumptions!$C$25*Assumptions!AD9*Assumptions!AD13</f>
        <v>10507011.078275267</v>
      </c>
      <c r="AD12" s="2">
        <f>Assumptions!$C$25*Assumptions!AE9*Assumptions!AE13</f>
        <v>10896275.611093853</v>
      </c>
      <c r="AE12" s="2">
        <f>Assumptions!$C$25*Assumptions!AF9*Assumptions!AF13</f>
        <v>11299961.64545856</v>
      </c>
      <c r="AF12" s="2">
        <f>Assumptions!$C$25*Assumptions!AG9*Assumptions!AG13</f>
        <v>11718603.470238037</v>
      </c>
    </row>
    <row r="13" spans="1:32" x14ac:dyDescent="0.3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35">
      <c r="A14" t="s">
        <v>80</v>
      </c>
      <c r="C14" s="5">
        <f>Assumptions!D122*Assumptions!D9</f>
        <v>484325.79999999993</v>
      </c>
      <c r="D14" s="5">
        <f>Assumptions!E122*Assumptions!E9</f>
        <v>989961.93519999983</v>
      </c>
      <c r="E14" s="5">
        <f>Assumptions!F122*Assumptions!F9</f>
        <v>1517611.6466616001</v>
      </c>
      <c r="F14" s="5">
        <f>Assumptions!G122*Assumptions!G9</f>
        <v>2067998.8038508734</v>
      </c>
      <c r="G14" s="5">
        <f>Assumptions!H122*Assumptions!H9</f>
        <v>2641868.4719194905</v>
      </c>
      <c r="H14" s="5">
        <f>Assumptions!I122*Assumptions!I9</f>
        <v>3239987.4939620635</v>
      </c>
      <c r="I14" s="5">
        <f>Assumptions!J122*Assumptions!J9</f>
        <v>3863145.0886341007</v>
      </c>
      <c r="J14" s="5">
        <f>Assumptions!K122*Assumptions!K9</f>
        <v>4512153.4635246303</v>
      </c>
      <c r="K14" s="5">
        <f>Assumptions!L122*Assumptions!L9</f>
        <v>5187848.4446874429</v>
      </c>
      <c r="L14" s="5">
        <f>Assumptions!M122*Assumptions!M9</f>
        <v>5891090.1227450734</v>
      </c>
      <c r="M14" s="5">
        <f>Assumptions!N122*Assumptions!N9</f>
        <v>6622763.5159900123</v>
      </c>
      <c r="N14" s="5">
        <f>Assumptions!O122*Assumptions!O9</f>
        <v>7383779.2509183194</v>
      </c>
      <c r="O14" s="5">
        <f>Assumptions!P122*Assumptions!P9</f>
        <v>8175074.2606417313</v>
      </c>
      <c r="P14" s="5">
        <f>Assumptions!Q122*Assumptions!Q9</f>
        <v>8997612.5016355291</v>
      </c>
      <c r="Q14" s="5">
        <f>Assumptions!R122*Assumptions!R9</f>
        <v>9852385.6892909054</v>
      </c>
      <c r="R14" s="5">
        <f>Assumptions!S122*Assumptions!S9</f>
        <v>10740414.052752325</v>
      </c>
      <c r="S14" s="5">
        <f>Assumptions!T122*Assumptions!T9</f>
        <v>11662747.109532431</v>
      </c>
      <c r="T14" s="5">
        <f>Assumptions!U122*Assumptions!U9</f>
        <v>12620464.46040933</v>
      </c>
      <c r="U14" s="5">
        <f>Assumptions!V122*Assumptions!V9</f>
        <v>13614676.605123799</v>
      </c>
      <c r="V14" s="5">
        <f>Assumptions!W122*Assumptions!W9</f>
        <v>14646525.779406868</v>
      </c>
      <c r="W14" s="5">
        <f>Assumptions!X122*Assumptions!X9</f>
        <v>15717186.813881513</v>
      </c>
      <c r="X14" s="5">
        <f>Assumptions!Y122*Assumptions!Y9</f>
        <v>16827868.015395805</v>
      </c>
      <c r="Y14" s="5">
        <f>Assumptions!Z122*Assumptions!Z9</f>
        <v>17979812.071358807</v>
      </c>
      <c r="Z14" s="5">
        <f>Assumptions!AA122*Assumptions!AA9</f>
        <v>19174296.977664739</v>
      </c>
      <c r="AA14" s="5">
        <f>Assumptions!AB122*Assumptions!AB9</f>
        <v>20412636.990805585</v>
      </c>
      <c r="AB14" s="5">
        <f>Assumptions!AC122*Assumptions!AC9</f>
        <v>21696183.604787443</v>
      </c>
      <c r="AC14" s="5">
        <f>Assumptions!AD122*Assumptions!AD9</f>
        <v>23026326.553480953</v>
      </c>
      <c r="AD14" s="5">
        <f>Assumptions!AE122*Assumptions!AE9</f>
        <v>24404494.839052256</v>
      </c>
      <c r="AE14" s="5">
        <f>Assumptions!AF122*Assumptions!AF9</f>
        <v>25832157.787136815</v>
      </c>
      <c r="AF14" s="5">
        <f>Assumptions!AG122*Assumptions!AG9</f>
        <v>27310826.129434992</v>
      </c>
    </row>
    <row r="15" spans="1:32" x14ac:dyDescent="0.3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35">
      <c r="A16" t="s">
        <v>195</v>
      </c>
      <c r="C16" s="37">
        <f>Assumptions!D43</f>
        <v>1</v>
      </c>
      <c r="D16" s="37">
        <f>Assumptions!E43</f>
        <v>1</v>
      </c>
      <c r="E16" s="37">
        <f>Assumptions!F43</f>
        <v>1</v>
      </c>
      <c r="F16" s="37">
        <f>Assumptions!G43</f>
        <v>1</v>
      </c>
      <c r="G16" s="37">
        <f>Assumptions!H43</f>
        <v>1</v>
      </c>
      <c r="H16" s="37">
        <f>Assumptions!I43</f>
        <v>1</v>
      </c>
      <c r="I16" s="37">
        <f>Assumptions!J43</f>
        <v>1</v>
      </c>
      <c r="J16" s="37">
        <f>Assumptions!K43</f>
        <v>1</v>
      </c>
      <c r="K16" s="37">
        <f>Assumptions!L43</f>
        <v>1</v>
      </c>
      <c r="L16" s="37">
        <f>Assumptions!M43</f>
        <v>1</v>
      </c>
      <c r="M16" s="37">
        <f>Assumptions!N43</f>
        <v>1</v>
      </c>
      <c r="N16" s="37">
        <f>Assumptions!O43</f>
        <v>1</v>
      </c>
      <c r="O16" s="37">
        <f>Assumptions!P43</f>
        <v>1</v>
      </c>
      <c r="P16" s="37">
        <f>Assumptions!Q43</f>
        <v>1</v>
      </c>
      <c r="Q16" s="37">
        <f>Assumptions!R43</f>
        <v>1</v>
      </c>
      <c r="R16" s="37">
        <f>Assumptions!S43</f>
        <v>1</v>
      </c>
      <c r="S16" s="37">
        <f>Assumptions!T43</f>
        <v>1</v>
      </c>
      <c r="T16" s="37">
        <f>Assumptions!U43</f>
        <v>1</v>
      </c>
      <c r="U16" s="37">
        <f>Assumptions!V43</f>
        <v>1</v>
      </c>
      <c r="V16" s="37">
        <f>Assumptions!W43</f>
        <v>1</v>
      </c>
      <c r="W16" s="37">
        <f>Assumptions!X43</f>
        <v>1</v>
      </c>
      <c r="X16" s="37">
        <f>Assumptions!Y43</f>
        <v>1</v>
      </c>
      <c r="Y16" s="37">
        <f>Assumptions!Z43</f>
        <v>1</v>
      </c>
      <c r="Z16" s="37">
        <f>Assumptions!AA43</f>
        <v>1</v>
      </c>
      <c r="AA16" s="37">
        <f>Assumptions!AB43</f>
        <v>1</v>
      </c>
      <c r="AB16" s="37">
        <f>Assumptions!AC43</f>
        <v>1</v>
      </c>
      <c r="AC16" s="37">
        <f>Assumptions!AD43</f>
        <v>1</v>
      </c>
      <c r="AD16" s="37">
        <f>Assumptions!AE43</f>
        <v>1</v>
      </c>
      <c r="AE16" s="37">
        <f>Assumptions!AF43</f>
        <v>1</v>
      </c>
      <c r="AF16" s="37">
        <f>Assumptions!AG43</f>
        <v>1</v>
      </c>
    </row>
    <row r="17" spans="1:32" x14ac:dyDescent="0.35">
      <c r="A17" t="s">
        <v>61</v>
      </c>
      <c r="C17" s="37">
        <f>Assumptions!D45</f>
        <v>1</v>
      </c>
      <c r="D17" s="37">
        <f>Assumptions!E45</f>
        <v>1</v>
      </c>
      <c r="E17" s="37">
        <f>Assumptions!F45</f>
        <v>1</v>
      </c>
      <c r="F17" s="37">
        <f>Assumptions!G45</f>
        <v>1</v>
      </c>
      <c r="G17" s="37">
        <f>Assumptions!H45</f>
        <v>1</v>
      </c>
      <c r="H17" s="37">
        <f>Assumptions!I45</f>
        <v>1</v>
      </c>
      <c r="I17" s="37">
        <f>Assumptions!J45</f>
        <v>1</v>
      </c>
      <c r="J17" s="37">
        <f>Assumptions!K45</f>
        <v>1</v>
      </c>
      <c r="K17" s="37">
        <f>Assumptions!L45</f>
        <v>1</v>
      </c>
      <c r="L17" s="37">
        <f>Assumptions!M45</f>
        <v>1</v>
      </c>
      <c r="M17" s="37">
        <f>Assumptions!N45</f>
        <v>1</v>
      </c>
      <c r="N17" s="37">
        <f>Assumptions!O45</f>
        <v>1</v>
      </c>
      <c r="O17" s="37">
        <f>Assumptions!P45</f>
        <v>1</v>
      </c>
      <c r="P17" s="37">
        <f>Assumptions!Q45</f>
        <v>1</v>
      </c>
      <c r="Q17" s="37">
        <f>Assumptions!R45</f>
        <v>1</v>
      </c>
      <c r="R17" s="37">
        <f>Assumptions!S45</f>
        <v>1</v>
      </c>
      <c r="S17" s="37">
        <f>Assumptions!T45</f>
        <v>1</v>
      </c>
      <c r="T17" s="37">
        <f>Assumptions!U45</f>
        <v>1</v>
      </c>
      <c r="U17" s="37">
        <f>Assumptions!V45</f>
        <v>1</v>
      </c>
      <c r="V17" s="37">
        <f>Assumptions!W45</f>
        <v>1</v>
      </c>
      <c r="W17" s="37">
        <f>Assumptions!X45</f>
        <v>1</v>
      </c>
      <c r="X17" s="37">
        <f>Assumptions!Y45</f>
        <v>1</v>
      </c>
      <c r="Y17" s="37">
        <f>Assumptions!Z45</f>
        <v>1</v>
      </c>
      <c r="Z17" s="37">
        <f>Assumptions!AA45</f>
        <v>1</v>
      </c>
      <c r="AA17" s="37">
        <f>Assumptions!AB45</f>
        <v>1</v>
      </c>
      <c r="AB17" s="37">
        <f>Assumptions!AC45</f>
        <v>1</v>
      </c>
      <c r="AC17" s="37">
        <f>Assumptions!AD45</f>
        <v>1</v>
      </c>
      <c r="AD17" s="37">
        <f>Assumptions!AE45</f>
        <v>1</v>
      </c>
      <c r="AE17" s="37">
        <f>Assumptions!AF45</f>
        <v>1</v>
      </c>
      <c r="AF17" s="37">
        <f>Assumptions!AG45</f>
        <v>1</v>
      </c>
    </row>
    <row r="18" spans="1:32" x14ac:dyDescent="0.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2" x14ac:dyDescent="0.35">
      <c r="A19" t="s">
        <v>82</v>
      </c>
      <c r="C19" s="44">
        <f>(C12*C16)-C12</f>
        <v>0</v>
      </c>
      <c r="D19" s="44">
        <f t="shared" ref="D19:AF19" si="3">(D12*D16)-D12</f>
        <v>0</v>
      </c>
      <c r="E19" s="44">
        <f t="shared" si="3"/>
        <v>0</v>
      </c>
      <c r="F19" s="44">
        <f t="shared" si="3"/>
        <v>0</v>
      </c>
      <c r="G19" s="44">
        <f t="shared" si="3"/>
        <v>0</v>
      </c>
      <c r="H19" s="44">
        <f t="shared" si="3"/>
        <v>0</v>
      </c>
      <c r="I19" s="44">
        <f t="shared" si="3"/>
        <v>0</v>
      </c>
      <c r="J19" s="44">
        <f t="shared" si="3"/>
        <v>0</v>
      </c>
      <c r="K19" s="44">
        <f t="shared" si="3"/>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row>
    <row r="20" spans="1:32" x14ac:dyDescent="0.35">
      <c r="A20" t="s">
        <v>83</v>
      </c>
      <c r="C20" s="44">
        <f>(C12*C17)-C12</f>
        <v>0</v>
      </c>
      <c r="D20" s="44">
        <f t="shared" ref="D20:AF20" si="4">(D12*D17)-D12</f>
        <v>0</v>
      </c>
      <c r="E20" s="44">
        <f t="shared" si="4"/>
        <v>0</v>
      </c>
      <c r="F20" s="44">
        <f t="shared" si="4"/>
        <v>0</v>
      </c>
      <c r="G20" s="44">
        <f t="shared" si="4"/>
        <v>0</v>
      </c>
      <c r="H20" s="44">
        <f t="shared" si="4"/>
        <v>0</v>
      </c>
      <c r="I20" s="44">
        <f t="shared" si="4"/>
        <v>0</v>
      </c>
      <c r="J20" s="44">
        <f t="shared" si="4"/>
        <v>0</v>
      </c>
      <c r="K20" s="44">
        <f t="shared" si="4"/>
        <v>0</v>
      </c>
      <c r="L20" s="44">
        <f t="shared" si="4"/>
        <v>0</v>
      </c>
      <c r="M20" s="44">
        <f t="shared" si="4"/>
        <v>0</v>
      </c>
      <c r="N20" s="44">
        <f t="shared" si="4"/>
        <v>0</v>
      </c>
      <c r="O20" s="44">
        <f t="shared" si="4"/>
        <v>0</v>
      </c>
      <c r="P20" s="44">
        <f t="shared" si="4"/>
        <v>0</v>
      </c>
      <c r="Q20" s="44">
        <f t="shared" si="4"/>
        <v>0</v>
      </c>
      <c r="R20" s="44">
        <f t="shared" si="4"/>
        <v>0</v>
      </c>
      <c r="S20" s="44">
        <f t="shared" si="4"/>
        <v>0</v>
      </c>
      <c r="T20" s="44">
        <f t="shared" si="4"/>
        <v>0</v>
      </c>
      <c r="U20" s="44">
        <f t="shared" si="4"/>
        <v>0</v>
      </c>
      <c r="V20" s="44">
        <f t="shared" si="4"/>
        <v>0</v>
      </c>
      <c r="W20" s="44">
        <f t="shared" si="4"/>
        <v>0</v>
      </c>
      <c r="X20" s="44">
        <f t="shared" si="4"/>
        <v>0</v>
      </c>
      <c r="Y20" s="44">
        <f t="shared" si="4"/>
        <v>0</v>
      </c>
      <c r="Z20" s="44">
        <f t="shared" si="4"/>
        <v>0</v>
      </c>
      <c r="AA20" s="44">
        <f t="shared" si="4"/>
        <v>0</v>
      </c>
      <c r="AB20" s="44">
        <f t="shared" si="4"/>
        <v>0</v>
      </c>
      <c r="AC20" s="44">
        <f t="shared" si="4"/>
        <v>0</v>
      </c>
      <c r="AD20" s="44">
        <f t="shared" si="4"/>
        <v>0</v>
      </c>
      <c r="AE20" s="44">
        <f t="shared" si="4"/>
        <v>0</v>
      </c>
      <c r="AF20" s="44">
        <f t="shared" si="4"/>
        <v>0</v>
      </c>
    </row>
    <row r="21" spans="1:32" x14ac:dyDescent="0.35">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row>
    <row r="22" spans="1:32" x14ac:dyDescent="0.35">
      <c r="A22" t="s">
        <v>93</v>
      </c>
      <c r="C22" s="44">
        <f>(C13*C17)-C13</f>
        <v>0</v>
      </c>
      <c r="D22" s="44">
        <f t="shared" ref="D22:AF22" si="5">(D13*D17)-D13</f>
        <v>0</v>
      </c>
      <c r="E22" s="44">
        <f t="shared" si="5"/>
        <v>0</v>
      </c>
      <c r="F22" s="44">
        <f t="shared" si="5"/>
        <v>0</v>
      </c>
      <c r="G22" s="44">
        <f t="shared" si="5"/>
        <v>0</v>
      </c>
      <c r="H22" s="44">
        <f t="shared" si="5"/>
        <v>0</v>
      </c>
      <c r="I22" s="44">
        <f t="shared" si="5"/>
        <v>0</v>
      </c>
      <c r="J22" s="44">
        <f t="shared" si="5"/>
        <v>0</v>
      </c>
      <c r="K22" s="44">
        <f t="shared" si="5"/>
        <v>0</v>
      </c>
      <c r="L22" s="44">
        <f t="shared" si="5"/>
        <v>0</v>
      </c>
      <c r="M22" s="44">
        <f t="shared" si="5"/>
        <v>0</v>
      </c>
      <c r="N22" s="44">
        <f t="shared" si="5"/>
        <v>0</v>
      </c>
      <c r="O22" s="44">
        <f t="shared" si="5"/>
        <v>0</v>
      </c>
      <c r="P22" s="44">
        <f t="shared" si="5"/>
        <v>0</v>
      </c>
      <c r="Q22" s="44">
        <f t="shared" si="5"/>
        <v>0</v>
      </c>
      <c r="R22" s="44">
        <f t="shared" si="5"/>
        <v>0</v>
      </c>
      <c r="S22" s="44">
        <f t="shared" si="5"/>
        <v>0</v>
      </c>
      <c r="T22" s="44">
        <f t="shared" si="5"/>
        <v>0</v>
      </c>
      <c r="U22" s="44">
        <f t="shared" si="5"/>
        <v>0</v>
      </c>
      <c r="V22" s="44">
        <f t="shared" si="5"/>
        <v>0</v>
      </c>
      <c r="W22" s="44">
        <f t="shared" si="5"/>
        <v>0</v>
      </c>
      <c r="X22" s="44">
        <f t="shared" si="5"/>
        <v>0</v>
      </c>
      <c r="Y22" s="44">
        <f t="shared" si="5"/>
        <v>0</v>
      </c>
      <c r="Z22" s="44">
        <f t="shared" si="5"/>
        <v>0</v>
      </c>
      <c r="AA22" s="44">
        <f t="shared" si="5"/>
        <v>0</v>
      </c>
      <c r="AB22" s="44">
        <f t="shared" si="5"/>
        <v>0</v>
      </c>
      <c r="AC22" s="44">
        <f t="shared" si="5"/>
        <v>0</v>
      </c>
      <c r="AD22" s="44">
        <f t="shared" si="5"/>
        <v>0</v>
      </c>
      <c r="AE22" s="44">
        <f t="shared" si="5"/>
        <v>0</v>
      </c>
      <c r="AF22" s="44">
        <f t="shared" si="5"/>
        <v>0</v>
      </c>
    </row>
    <row r="24" spans="1:32" x14ac:dyDescent="0.35">
      <c r="A24" t="s">
        <v>84</v>
      </c>
      <c r="C24" s="44">
        <f>(C14*C16)-C14</f>
        <v>0</v>
      </c>
      <c r="D24" s="44">
        <f t="shared" ref="D24:AF24" si="6">(D14*D16)-D14</f>
        <v>0</v>
      </c>
      <c r="E24" s="44">
        <f t="shared" si="6"/>
        <v>0</v>
      </c>
      <c r="F24" s="44">
        <f t="shared" si="6"/>
        <v>0</v>
      </c>
      <c r="G24" s="44">
        <f t="shared" si="6"/>
        <v>0</v>
      </c>
      <c r="H24" s="44">
        <f t="shared" si="6"/>
        <v>0</v>
      </c>
      <c r="I24" s="44">
        <f t="shared" si="6"/>
        <v>0</v>
      </c>
      <c r="J24" s="44">
        <f t="shared" si="6"/>
        <v>0</v>
      </c>
      <c r="K24" s="44">
        <f t="shared" si="6"/>
        <v>0</v>
      </c>
      <c r="L24" s="44">
        <f t="shared" si="6"/>
        <v>0</v>
      </c>
      <c r="M24" s="44">
        <f t="shared" si="6"/>
        <v>0</v>
      </c>
      <c r="N24" s="44">
        <f t="shared" si="6"/>
        <v>0</v>
      </c>
      <c r="O24" s="44">
        <f t="shared" si="6"/>
        <v>0</v>
      </c>
      <c r="P24" s="44">
        <f t="shared" si="6"/>
        <v>0</v>
      </c>
      <c r="Q24" s="44">
        <f t="shared" si="6"/>
        <v>0</v>
      </c>
      <c r="R24" s="44">
        <f t="shared" si="6"/>
        <v>0</v>
      </c>
      <c r="S24" s="44">
        <f t="shared" si="6"/>
        <v>0</v>
      </c>
      <c r="T24" s="44">
        <f t="shared" si="6"/>
        <v>0</v>
      </c>
      <c r="U24" s="44">
        <f t="shared" si="6"/>
        <v>0</v>
      </c>
      <c r="V24" s="44">
        <f t="shared" si="6"/>
        <v>0</v>
      </c>
      <c r="W24" s="44">
        <f t="shared" si="6"/>
        <v>0</v>
      </c>
      <c r="X24" s="44">
        <f t="shared" si="6"/>
        <v>0</v>
      </c>
      <c r="Y24" s="44">
        <f t="shared" si="6"/>
        <v>0</v>
      </c>
      <c r="Z24" s="44">
        <f t="shared" si="6"/>
        <v>0</v>
      </c>
      <c r="AA24" s="44">
        <f t="shared" si="6"/>
        <v>0</v>
      </c>
      <c r="AB24" s="44">
        <f t="shared" si="6"/>
        <v>0</v>
      </c>
      <c r="AC24" s="44">
        <f t="shared" si="6"/>
        <v>0</v>
      </c>
      <c r="AD24" s="44">
        <f t="shared" si="6"/>
        <v>0</v>
      </c>
      <c r="AE24" s="44">
        <f t="shared" si="6"/>
        <v>0</v>
      </c>
      <c r="AF24" s="44">
        <f t="shared" si="6"/>
        <v>0</v>
      </c>
    </row>
    <row r="25" spans="1:32" x14ac:dyDescent="0.35">
      <c r="A25" t="s">
        <v>85</v>
      </c>
      <c r="C25" s="44">
        <f>(C14*C17)-C14</f>
        <v>0</v>
      </c>
      <c r="D25" s="44">
        <f t="shared" ref="D25:AF25" si="7">(D14*D17)-D14</f>
        <v>0</v>
      </c>
      <c r="E25" s="44">
        <f t="shared" si="7"/>
        <v>0</v>
      </c>
      <c r="F25" s="44">
        <f t="shared" si="7"/>
        <v>0</v>
      </c>
      <c r="G25" s="44">
        <f t="shared" si="7"/>
        <v>0</v>
      </c>
      <c r="H25" s="44">
        <f t="shared" si="7"/>
        <v>0</v>
      </c>
      <c r="I25" s="44">
        <f t="shared" si="7"/>
        <v>0</v>
      </c>
      <c r="J25" s="44">
        <f t="shared" si="7"/>
        <v>0</v>
      </c>
      <c r="K25" s="44">
        <f t="shared" si="7"/>
        <v>0</v>
      </c>
      <c r="L25" s="44">
        <f t="shared" si="7"/>
        <v>0</v>
      </c>
      <c r="M25" s="44">
        <f t="shared" si="7"/>
        <v>0</v>
      </c>
      <c r="N25" s="44">
        <f t="shared" si="7"/>
        <v>0</v>
      </c>
      <c r="O25" s="44">
        <f t="shared" si="7"/>
        <v>0</v>
      </c>
      <c r="P25" s="44">
        <f t="shared" si="7"/>
        <v>0</v>
      </c>
      <c r="Q25" s="44">
        <f t="shared" si="7"/>
        <v>0</v>
      </c>
      <c r="R25" s="44">
        <f t="shared" si="7"/>
        <v>0</v>
      </c>
      <c r="S25" s="44">
        <f t="shared" si="7"/>
        <v>0</v>
      </c>
      <c r="T25" s="44">
        <f t="shared" si="7"/>
        <v>0</v>
      </c>
      <c r="U25" s="44">
        <f t="shared" si="7"/>
        <v>0</v>
      </c>
      <c r="V25" s="44">
        <f t="shared" si="7"/>
        <v>0</v>
      </c>
      <c r="W25" s="44">
        <f t="shared" si="7"/>
        <v>0</v>
      </c>
      <c r="X25" s="44">
        <f t="shared" si="7"/>
        <v>0</v>
      </c>
      <c r="Y25" s="44">
        <f t="shared" si="7"/>
        <v>0</v>
      </c>
      <c r="Z25" s="44">
        <f t="shared" si="7"/>
        <v>0</v>
      </c>
      <c r="AA25" s="44">
        <f t="shared" si="7"/>
        <v>0</v>
      </c>
      <c r="AB25" s="44">
        <f t="shared" si="7"/>
        <v>0</v>
      </c>
      <c r="AC25" s="44">
        <f t="shared" si="7"/>
        <v>0</v>
      </c>
      <c r="AD25" s="44">
        <f t="shared" si="7"/>
        <v>0</v>
      </c>
      <c r="AE25" s="44">
        <f t="shared" si="7"/>
        <v>0</v>
      </c>
      <c r="AF25" s="44">
        <f t="shared" si="7"/>
        <v>0</v>
      </c>
    </row>
    <row r="26" spans="1:32" x14ac:dyDescent="0.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x14ac:dyDescent="0.35">
      <c r="A27" t="s">
        <v>45</v>
      </c>
      <c r="C27" s="2">
        <f>C12+C13+C14+C19+C20+C22+C24+C25</f>
        <v>4564775.7961522238</v>
      </c>
      <c r="D27" s="2">
        <f t="shared" ref="D27:AF27" si="8">D12+D13+D14+D19+D20+D22+D24+D25</f>
        <v>5221584.7482083878</v>
      </c>
      <c r="E27" s="2">
        <f t="shared" si="8"/>
        <v>5906007.9383594738</v>
      </c>
      <c r="F27" s="2">
        <f t="shared" si="8"/>
        <v>6618976.7298103329</v>
      </c>
      <c r="G27" s="2">
        <f t="shared" si="8"/>
        <v>7361451.3686949797</v>
      </c>
      <c r="H27" s="2">
        <f t="shared" si="8"/>
        <v>8134421.8511315072</v>
      </c>
      <c r="I27" s="2">
        <f t="shared" si="8"/>
        <v>8938908.8161888234</v>
      </c>
      <c r="J27" s="2">
        <f t="shared" si="8"/>
        <v>9775964.465550147</v>
      </c>
      <c r="K27" s="2">
        <f t="shared" si="8"/>
        <v>10646673.510682629</v>
      </c>
      <c r="L27" s="2">
        <f t="shared" si="8"/>
        <v>11552154.148347583</v>
      </c>
      <c r="M27" s="2">
        <f t="shared" si="8"/>
        <v>12493559.065311823</v>
      </c>
      <c r="N27" s="2">
        <f t="shared" si="8"/>
        <v>13472076.473147411</v>
      </c>
      <c r="O27" s="2">
        <f t="shared" si="8"/>
        <v>14488931.174034746</v>
      </c>
      <c r="P27" s="2">
        <f t="shared" si="8"/>
        <v>15545385.658512581</v>
      </c>
      <c r="Q27" s="2">
        <f t="shared" si="8"/>
        <v>16642741.236147907</v>
      </c>
      <c r="R27" s="2">
        <f t="shared" si="8"/>
        <v>17782339.200129181</v>
      </c>
      <c r="S27" s="2">
        <f t="shared" si="8"/>
        <v>18965562.026817769</v>
      </c>
      <c r="T27" s="2">
        <f t="shared" si="8"/>
        <v>20193834.611324847</v>
      </c>
      <c r="U27" s="2">
        <f t="shared" si="8"/>
        <v>21468625.540214568</v>
      </c>
      <c r="V27" s="2">
        <f t="shared" si="8"/>
        <v>22791448.402468752</v>
      </c>
      <c r="W27" s="2">
        <f t="shared" si="8"/>
        <v>24163863.139884211</v>
      </c>
      <c r="X27" s="2">
        <f t="shared" si="8"/>
        <v>25587477.438110434</v>
      </c>
      <c r="Y27" s="2">
        <f t="shared" si="8"/>
        <v>27063948.159573629</v>
      </c>
      <c r="Z27" s="2">
        <f t="shared" si="8"/>
        <v>28594982.819572203</v>
      </c>
      <c r="AA27" s="2">
        <f t="shared" si="8"/>
        <v>30182341.106869355</v>
      </c>
      <c r="AB27" s="2">
        <f t="shared" si="8"/>
        <v>31827836.450150505</v>
      </c>
      <c r="AC27" s="2">
        <f t="shared" si="8"/>
        <v>33533337.63175622</v>
      </c>
      <c r="AD27" s="2">
        <f t="shared" si="8"/>
        <v>35300770.450146109</v>
      </c>
      <c r="AE27" s="2">
        <f t="shared" si="8"/>
        <v>37132119.432595372</v>
      </c>
      <c r="AF27" s="2">
        <f t="shared" si="8"/>
        <v>39029429.599673033</v>
      </c>
    </row>
    <row r="28" spans="1:32" x14ac:dyDescent="0.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row>
    <row r="29" spans="1:32" x14ac:dyDescent="0.35">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x14ac:dyDescent="0.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row>
    <row r="31" spans="1:32" x14ac:dyDescent="0.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row>
    <row r="32" spans="1:32" x14ac:dyDescent="0.3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42" spans="3:32" x14ac:dyDescent="0.3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4" spans="3:32" x14ac:dyDescent="0.35">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sheetData>
  <sheetProtection algorithmName="SHA-512" hashValue="GS00G79IPKsskm0q2nEUktWYrC74oQWh2I59VWNpl/4XoWFwQJjWM02qlWwr8V9aYAcCYkm7D6XYooY2ke0ODg==" saltValue="C5WU/pYVcSWdzEr49Azhg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ab652c8fc19f4aa1b7c685bfd6c8b663 xmlns="f54e2983-00ce-40fc-8108-18f351fc47b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j47b0202623f4ea5aacb4f820e2a4374 xmlns="f54e2983-00ce-40fc-8108-18f351fc47bf">
      <Terms xmlns="http://schemas.microsoft.com/office/infopath/2007/PartnerControls"/>
    </j47b0202623f4ea5aacb4f820e2a4374>
    <o2f22aac53bd4fed8afdac54e6ae7a01 xmlns="f54e2983-00ce-40fc-8108-18f351fc47bf">
      <Terms xmlns="http://schemas.microsoft.com/office/infopath/2007/PartnerControls"/>
    </o2f22aac53bd4fed8afdac54e6ae7a01>
    <DIAReferenceNumber xmlns="f54e2983-00ce-40fc-8108-18f351fc47bf" xsi:nil="true"/>
    <i28a3dfa7619411fa0190df1513c6f61 xmlns="f54e2983-00ce-40fc-8108-18f351fc47bf">
      <Terms xmlns="http://schemas.microsoft.com/office/infopath/2007/PartnerControls"/>
    </i28a3dfa7619411fa0190df1513c6f61>
    <TaxKeywordTaxHTField xmlns="f54e2983-00ce-40fc-8108-18f351fc47bf">
      <Terms xmlns="http://schemas.microsoft.com/office/infopath/2007/PartnerControls"/>
    </TaxKeywordTaxHTField>
    <lcff0ddf232c47f2a2233c5008913c29 xmlns="f54e2983-00ce-40fc-8108-18f351fc47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lcff0ddf232c47f2a2233c5008913c29>
    <TaxCatchAll xmlns="f54e2983-00ce-40fc-8108-18f351fc47bf">
      <Value>4</Value>
      <Value>2</Value>
      <Value>1</Value>
    </TaxCatchAll>
    <DIANotes xmlns="f54e2983-00ce-40fc-8108-18f351fc47bf" xsi:nil="true"/>
    <DIAPrivateEntity xmlns="f54e2983-00ce-40fc-8108-18f351fc47bf" xsi:nil="true"/>
    <_dlc_DocId xmlns="f54e2983-00ce-40fc-8108-18f351fc47bf">3W2DU3RAJ5R2-1900874439-752</_dlc_DocId>
    <_dlc_DocIdUrl xmlns="f54e2983-00ce-40fc-8108-18f351fc47bf">
      <Url>https://dia.cohesion.net.nz/Sites/LGV/TWRP/CAE/_layouts/15/DocIdRedir.aspx?ID=3W2DU3RAJ5R2-1900874439-752</Url>
      <Description>3W2DU3RAJ5R2-1900874439-752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FF72CB6D15DF984A9E03CB516886E5BC" ma:contentTypeVersion="11" ma:contentTypeDescription="Administration Document" ma:contentTypeScope="" ma:versionID="d23fc31ee7d7ec00e5e7a32a0d7a1e87">
  <xsd:schema xmlns:xsd="http://www.w3.org/2001/XMLSchema" xmlns:xs="http://www.w3.org/2001/XMLSchema" xmlns:p="http://schemas.microsoft.com/office/2006/metadata/properties" xmlns:ns3="01be4277-2979-4a68-876d-b92b25fceece" xmlns:ns4="f54e2983-00ce-40fc-8108-18f351fc47bf" xmlns:ns5="bbc6e22a-45a0-4b49-a617-f7dba7150e03" targetNamespace="http://schemas.microsoft.com/office/2006/metadata/properties" ma:root="true" ma:fieldsID="aa7af5b9a1547bb0aa997447eee8eb9f" ns3:_="" ns4:_="" ns5:_="">
    <xsd:import namespace="01be4277-2979-4a68-876d-b92b25fceece"/>
    <xsd:import namespace="f54e2983-00ce-40fc-8108-18f351fc47bf"/>
    <xsd:import namespace="bbc6e22a-45a0-4b49-a617-f7dba7150e03"/>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o2f22aac53bd4fed8afdac54e6ae7a01" minOccurs="0"/>
                <xsd:element ref="ns4:lcff0ddf232c47f2a2233c5008913c29" minOccurs="0"/>
                <xsd:element ref="ns4:DIANotes" minOccurs="0"/>
                <xsd:element ref="ns4:_dlc_DocId" minOccurs="0"/>
                <xsd:element ref="ns4:_dlc_DocIdUrl" minOccurs="0"/>
                <xsd:element ref="ns4:_dlc_DocIdPersistId" minOccurs="0"/>
                <xsd:element ref="ns5:SharedWithUsers" minOccurs="0"/>
                <xsd:element ref="ns4:j47b0202623f4ea5aacb4f820e2a4374" minOccurs="0"/>
                <xsd:element ref="ns4:DIAPrivateEntity" minOccurs="0"/>
                <xsd:element ref="ns4:i28a3dfa7619411fa0190df1513c6f61" minOccurs="0"/>
                <xsd:element ref="ns4:ab652c8fc19f4aa1b7c685bfd6c8b663" minOccurs="0"/>
                <xsd:element ref="ns4:DIA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bd117d0a-f6da-4449-89a0-3df3ae40d037" ma:anchorId="3d0420b6-a77d-4d40-ac29-4ebf2319e3b2"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e2983-00ce-40fc-8108-18f351fc47bf"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52d4e302-90f6-448a-9506-1690ac8b6ec3}" ma:internalName="TaxCatchAll" ma:showField="CatchAllData"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2d4e302-90f6-448a-9506-1690ac8b6ec3}" ma:internalName="TaxCatchAllLabel" ma:readOnly="true" ma:showField="CatchAllDataLabel" ma:web="f54e2983-00ce-40fc-8108-18f351fc47bf">
      <xsd:complexType>
        <xsd:complexContent>
          <xsd:extension base="dms:MultiChoiceLookup">
            <xsd:sequence>
              <xsd:element name="Value" type="dms:Lookup" maxOccurs="unbounded" minOccurs="0" nillable="true"/>
            </xsd:sequence>
          </xsd:extension>
        </xsd:complexContent>
      </xsd:complexType>
    </xsd:element>
    <xsd:element name="o2f22aac53bd4fed8afdac54e6ae7a01" ma:index="14" nillable="true" ma:taxonomy="true" ma:internalName="o2f22aac53bd4fed8afdac54e6ae7a01" ma:taxonomyFieldName="DIAAdministrationDocumentType" ma:displayName="Administration Document Type" ma:readOnly="false" ma:fieldId="{82f22aac-53bd-4fed-8afd-ac54e6ae7a01}"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lcff0ddf232c47f2a2233c5008913c29" ma:index="16" ma:taxonomy="true" ma:internalName="lcff0ddf232c47f2a2233c5008913c29" ma:taxonomyFieldName="DIASecurityClassification" ma:displayName="Security Classification" ma:default="1;#UNCLASSIFIED|875d92a8-67e2-4a32-9472-8fe99549e1eb" ma:fieldId="{5cff0ddf-232c-47f2-a223-3c5008913c29}"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j47b0202623f4ea5aacb4f820e2a4374" ma:index="23" nillable="true" ma:taxonomy="true" ma:internalName="j47b0202623f4ea5aacb4f820e2a4374" ma:taxonomyFieldName="DIAOfficialEntity" ma:displayName="Official Entity" ma:fieldId="{347b0202-623f-4ea5-aacb-4f820e2a4374}" ma:sspId="caf61cd4-0327-4679-8f8a-6e41773e81e7" ma:termSetId="962fbc7a-8f33-40b5-b11a-87d7921022a8" ma:anchorId="00000000-0000-0000-0000-000000000000" ma:open="false" ma:isKeyword="false">
      <xsd:complexType>
        <xsd:sequence>
          <xsd:element ref="pc:Terms" minOccurs="0" maxOccurs="1"/>
        </xsd:sequence>
      </xsd:complexType>
    </xsd:element>
    <xsd:element name="DIAPrivateEntity" ma:index="25" nillable="true" ma:displayName="Private Entity" ma:description="Use for the name of a private or non regulated entity or individual with whom DIA has a relationship or from whom, or about whom a complaint is received or investigation initiated" ma:internalName="DIAPrivateEntity">
      <xsd:simpleType>
        <xsd:restriction base="dms:Text"/>
      </xsd:simpleType>
    </xsd:element>
    <xsd:element name="i28a3dfa7619411fa0190df1513c6f61" ma:index="26" nillable="true" ma:taxonomy="true" ma:internalName="i28a3dfa7619411fa0190df1513c6f61" ma:taxonomyFieldName="DIALegislation" ma:displayName="Legislation" ma:fieldId="{228a3dfa-7619-411f-a019-0df1513c6f61}" ma:sspId="caf61cd4-0327-4679-8f8a-6e41773e81e7"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8" nillable="true" ma:taxonomy="true" ma:internalName="ab652c8fc19f4aa1b7c685bfd6c8b663" ma:taxonomyFieldName="DIAPortfolio" ma:displayName="Portfolio" ma:default="4;#Local Government|d4c83f0c-f81e-4391-a096-cd21301ce608" ma:fieldId="{ab652c8f-c19f-4aa1-b7c6-85bfd6c8b663}" ma:sspId="caf61cd4-0327-4679-8f8a-6e41773e81e7" ma:termSetId="8f088340-0c5e-4686-b1b2-3e1dd9212e72" ma:anchorId="00000000-0000-0000-0000-000000000000" ma:open="false" ma:isKeyword="false">
      <xsd:complexType>
        <xsd:sequence>
          <xsd:element ref="pc:Terms" minOccurs="0" maxOccurs="1"/>
        </xsd:sequence>
      </xsd:complexType>
    </xsd:element>
    <xsd:element name="DIAReferenceNumber" ma:index="30" nillable="true" ma:displayName="Reference Number" ma:description="Use to specify the reference number" ma:internalName="DIAReferenceNumb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6e22a-45a0-4b49-a617-f7dba7150e0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0864BC-1548-4D86-B149-FBB4914A8F10}">
  <ds:schemaRefs>
    <ds:schemaRef ds:uri="http://schemas.microsoft.com/sharepoint/v3/contenttype/forms"/>
  </ds:schemaRefs>
</ds:datastoreItem>
</file>

<file path=customXml/itemProps2.xml><?xml version="1.0" encoding="utf-8"?>
<ds:datastoreItem xmlns:ds="http://schemas.openxmlformats.org/officeDocument/2006/customXml" ds:itemID="{CBCC2D2A-763C-48F8-A3E5-6B0A81386C39}">
  <ds:schemaRefs>
    <ds:schemaRef ds:uri="http://schemas.openxmlformats.org/package/2006/metadata/core-properties"/>
    <ds:schemaRef ds:uri="http://schemas.microsoft.com/office/infopath/2007/PartnerControls"/>
    <ds:schemaRef ds:uri="http://purl.org/dc/terms/"/>
    <ds:schemaRef ds:uri="65b6d800-2dda-48d6-88d8-9e2b35e6f7ea"/>
    <ds:schemaRef ds:uri="08a23fc5-e034-477c-ac83-93bc1440f322"/>
    <ds:schemaRef ds:uri="http://schemas.microsoft.com/office/2006/documentManagement/types"/>
    <ds:schemaRef ds:uri="http://schemas.microsoft.com/sharepoint/v3"/>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9197E2A-1015-49BA-989A-BF0910925F5F}"/>
</file>

<file path=customXml/itemProps4.xml><?xml version="1.0" encoding="utf-8"?>
<ds:datastoreItem xmlns:ds="http://schemas.openxmlformats.org/officeDocument/2006/customXml" ds:itemID="{046C0CB3-D4B0-4696-A016-1C63228191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Model overview and manual</vt:lpstr>
      <vt:lpstr>Model output==&gt;</vt:lpstr>
      <vt:lpstr>Average cost per household</vt:lpstr>
      <vt:lpstr>Input sheets ===&gt;</vt:lpstr>
      <vt:lpstr>Assumptions</vt:lpstr>
      <vt:lpstr>Price and Financial ratios</vt:lpstr>
      <vt:lpstr>Processing sheets ===&gt;</vt:lpstr>
      <vt:lpstr>Investment</vt:lpstr>
      <vt:lpstr>Profit and Loss</vt:lpstr>
      <vt:lpstr>Balance Sheet</vt:lpstr>
      <vt:lpstr>Cash Flow</vt:lpstr>
      <vt:lpstr>Depreciation</vt:lpstr>
      <vt:lpstr>Debt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2021-05-18T15:00:59Z</dcterms:created>
  <dcterms:modified xsi:type="dcterms:W3CDTF">2021-07-05T14:28:47Z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0x0101005496552013C0BA46BE88192D5C6EB20B00351512A5ABB74CC687DC2977C156D0BF00FF72CB6D15DF984A9E03CB516886E5BC</vt:lpwstr>
  </property>
  <property fmtid="{D5CDD505-2E9C-101B-9397-08002B2CF9AE}" pid="3" name="i234661d9f7a423e8a2378db11976a3c">
    <vt:lpwstr>Correspondence|dcd6b05f-dc80-4336-b228-09aebf3d212c</vt:lpwstr>
  </property>
  <property fmtid="{D5CDD505-2E9C-101B-9397-08002B2CF9AE}" pid="4" name="DIAPortfolio">
    <vt:lpwstr>4;#Local Government|d4c83f0c-f81e-4391-a096-cd21301ce608</vt:lpwstr>
  </property>
  <property fmtid="{D5CDD505-2E9C-101B-9397-08002B2CF9AE}" pid="5" name="DIAOfficialEntity">
    <vt:lpwstr/>
  </property>
  <property fmtid="{D5CDD505-2E9C-101B-9397-08002B2CF9AE}" pid="6" name="DIAEmailContentType">
    <vt:lpwstr>2;#Correspondence|dcd6b05f-dc80-4336-b228-09aebf3d212c</vt:lpwstr>
  </property>
  <property fmtid="{D5CDD505-2E9C-101B-9397-08002B2CF9AE}" pid="7" name="DIASecurityClassification">
    <vt:lpwstr>1;#UNCLASSIFIED|875d92a8-67e2-4a32-9472-8fe99549e1eb</vt:lpwstr>
  </property>
  <property fmtid="{D5CDD505-2E9C-101B-9397-08002B2CF9AE}" pid="8" name="DIALegislation">
    <vt:lpwstr/>
  </property>
  <property fmtid="{D5CDD505-2E9C-101B-9397-08002B2CF9AE}" pid="9" name="_dlc_DocIdItemGuid">
    <vt:lpwstr>c1084a4a-7941-450c-9066-26aa7375efed</vt:lpwstr>
  </property>
</Properties>
</file>