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8.2 Credit card releases\Folder for Publication\2022-2023\2022-2023-Q1-Nov 2022 - Executive Expenses\"/>
    </mc:Choice>
  </mc:AlternateContent>
  <xr:revisionPtr revIDLastSave="0" documentId="13_ncr:1_{4F7D6B3F-FD2A-4A6B-8B0F-8BC37F9425B1}" xr6:coauthVersionLast="47" xr6:coauthVersionMax="47" xr10:uidLastSave="{00000000-0000-0000-0000-000000000000}"/>
  <bookViews>
    <workbookView xWindow="6945" yWindow="-16320" windowWidth="29040" windowHeight="15840" xr2:uid="{579F0016-8381-4DC5-B739-1A0AFDFEB86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K33" i="1"/>
  <c r="H33" i="1"/>
  <c r="F33" i="1"/>
  <c r="E33" i="1"/>
  <c r="D33" i="1"/>
  <c r="K32" i="1"/>
  <c r="K34" i="1" s="1"/>
  <c r="H32" i="1"/>
  <c r="H34" i="1" s="1"/>
  <c r="F32" i="1"/>
  <c r="F34" i="1" s="1"/>
  <c r="E32" i="1"/>
  <c r="D32" i="1"/>
  <c r="K29" i="1"/>
  <c r="H29" i="1"/>
  <c r="F29" i="1"/>
  <c r="E29" i="1"/>
  <c r="D29" i="1"/>
  <c r="K28" i="1"/>
  <c r="H28" i="1"/>
  <c r="F28" i="1"/>
  <c r="E28" i="1"/>
  <c r="D28" i="1"/>
  <c r="K27" i="1"/>
  <c r="H27" i="1"/>
  <c r="F27" i="1"/>
  <c r="E27" i="1"/>
  <c r="D27" i="1"/>
  <c r="K26" i="1"/>
  <c r="H26" i="1"/>
  <c r="F26" i="1"/>
  <c r="E26" i="1"/>
  <c r="D26" i="1"/>
  <c r="J26" i="1" s="1"/>
  <c r="K25" i="1"/>
  <c r="H25" i="1"/>
  <c r="F25" i="1"/>
  <c r="E25" i="1"/>
  <c r="D25" i="1"/>
  <c r="K24" i="1"/>
  <c r="H24" i="1"/>
  <c r="F24" i="1"/>
  <c r="E24" i="1"/>
  <c r="D24" i="1"/>
  <c r="K23" i="1"/>
  <c r="H23" i="1"/>
  <c r="F23" i="1"/>
  <c r="E23" i="1"/>
  <c r="D23" i="1"/>
  <c r="K22" i="1"/>
  <c r="H22" i="1"/>
  <c r="F22" i="1"/>
  <c r="E22" i="1"/>
  <c r="D22" i="1"/>
  <c r="K21" i="1"/>
  <c r="H21" i="1"/>
  <c r="F21" i="1"/>
  <c r="E21" i="1"/>
  <c r="D21" i="1"/>
  <c r="J21" i="1" s="1"/>
  <c r="K20" i="1"/>
  <c r="H20" i="1"/>
  <c r="F20" i="1"/>
  <c r="E20" i="1"/>
  <c r="J20" i="1" s="1"/>
  <c r="D20" i="1"/>
  <c r="K19" i="1"/>
  <c r="H19" i="1"/>
  <c r="F19" i="1"/>
  <c r="E19" i="1"/>
  <c r="D19" i="1"/>
  <c r="J19" i="1" s="1"/>
  <c r="K18" i="1"/>
  <c r="H18" i="1"/>
  <c r="F18" i="1"/>
  <c r="E18" i="1"/>
  <c r="D18" i="1"/>
  <c r="K17" i="1"/>
  <c r="H17" i="1"/>
  <c r="F17" i="1"/>
  <c r="E17" i="1"/>
  <c r="D17" i="1"/>
  <c r="K16" i="1"/>
  <c r="H16" i="1"/>
  <c r="F16" i="1"/>
  <c r="E16" i="1"/>
  <c r="D16" i="1"/>
  <c r="K15" i="1"/>
  <c r="H15" i="1"/>
  <c r="F15" i="1"/>
  <c r="E15" i="1"/>
  <c r="D15" i="1"/>
  <c r="K14" i="1"/>
  <c r="H14" i="1"/>
  <c r="F14" i="1"/>
  <c r="E14" i="1"/>
  <c r="D14" i="1"/>
  <c r="J14" i="1" s="1"/>
  <c r="K13" i="1"/>
  <c r="H13" i="1"/>
  <c r="F13" i="1"/>
  <c r="E13" i="1"/>
  <c r="D13" i="1"/>
  <c r="J13" i="1" s="1"/>
  <c r="K12" i="1"/>
  <c r="H12" i="1"/>
  <c r="F12" i="1"/>
  <c r="E12" i="1"/>
  <c r="D12" i="1"/>
  <c r="K11" i="1"/>
  <c r="H11" i="1"/>
  <c r="F11" i="1"/>
  <c r="E11" i="1"/>
  <c r="D11" i="1"/>
  <c r="J11" i="1" s="1"/>
  <c r="K10" i="1"/>
  <c r="H10" i="1"/>
  <c r="F10" i="1"/>
  <c r="E10" i="1"/>
  <c r="D10" i="1"/>
  <c r="K9" i="1"/>
  <c r="H9" i="1"/>
  <c r="F9" i="1"/>
  <c r="E9" i="1"/>
  <c r="D9" i="1"/>
  <c r="K8" i="1"/>
  <c r="H8" i="1"/>
  <c r="F8" i="1"/>
  <c r="E8" i="1"/>
  <c r="D8" i="1"/>
  <c r="K7" i="1"/>
  <c r="H7" i="1"/>
  <c r="F7" i="1"/>
  <c r="E7" i="1"/>
  <c r="D7" i="1"/>
  <c r="K6" i="1"/>
  <c r="H6" i="1"/>
  <c r="F6" i="1"/>
  <c r="E6" i="1"/>
  <c r="D6" i="1"/>
  <c r="J6" i="1" s="1"/>
  <c r="K5" i="1"/>
  <c r="H5" i="1"/>
  <c r="F5" i="1"/>
  <c r="E5" i="1"/>
  <c r="D5" i="1"/>
  <c r="J5" i="1" s="1"/>
  <c r="K4" i="1"/>
  <c r="H4" i="1"/>
  <c r="F4" i="1"/>
  <c r="E4" i="1"/>
  <c r="D4" i="1"/>
  <c r="J10" i="1" l="1"/>
  <c r="J18" i="1"/>
  <c r="J15" i="1"/>
  <c r="J23" i="1"/>
  <c r="J7" i="1"/>
  <c r="J12" i="1"/>
  <c r="J9" i="1"/>
  <c r="J17" i="1"/>
  <c r="J25" i="1"/>
  <c r="J22" i="1"/>
  <c r="J27" i="1"/>
  <c r="J8" i="1"/>
  <c r="J16" i="1"/>
  <c r="J24" i="1"/>
  <c r="D34" i="1"/>
  <c r="K30" i="1"/>
  <c r="J29" i="1"/>
  <c r="J4" i="1"/>
  <c r="E30" i="1"/>
  <c r="F30" i="1"/>
  <c r="F35" i="1" s="1"/>
  <c r="J33" i="1"/>
  <c r="H30" i="1"/>
  <c r="H35" i="1" s="1"/>
  <c r="D30" i="1"/>
  <c r="E34" i="1"/>
  <c r="K35" i="1"/>
  <c r="J32" i="1"/>
  <c r="D35" i="1" l="1"/>
  <c r="E35" i="1"/>
  <c r="J34" i="1"/>
  <c r="J30" i="1"/>
  <c r="J35" i="1" s="1"/>
</calcChain>
</file>

<file path=xl/sharedStrings.xml><?xml version="1.0" encoding="utf-8"?>
<sst xmlns="http://schemas.openxmlformats.org/spreadsheetml/2006/main" count="46" uniqueCount="46">
  <si>
    <t>Party</t>
  </si>
  <si>
    <t xml:space="preserve">Wellington Accommodation
</t>
  </si>
  <si>
    <t xml:space="preserve">Out of Wellington Accommodation </t>
  </si>
  <si>
    <t xml:space="preserve"> Domestic Air Travel 
</t>
  </si>
  <si>
    <t xml:space="preserve"> Surface Travel (Ministers, Spouse and staff ( B )</t>
  </si>
  <si>
    <t xml:space="preserve">Sub Total Internal Costs </t>
  </si>
  <si>
    <t xml:space="preserve">Official Cabinet Approved International Travel ( A ) </t>
  </si>
  <si>
    <t>Labour</t>
  </si>
  <si>
    <t>Rt Hon Jacinda Ardern</t>
  </si>
  <si>
    <t>Hon Grant Robertson</t>
  </si>
  <si>
    <t>Hon Kelvin Davis</t>
  </si>
  <si>
    <t>Hon Dr Megan Woods</t>
  </si>
  <si>
    <t>Hon Chris Hipkins</t>
  </si>
  <si>
    <t>Hon Carmel Sepuloni</t>
  </si>
  <si>
    <t>Hon Andrew Little</t>
  </si>
  <si>
    <t>Hon David Parker</t>
  </si>
  <si>
    <t>Hon Nanaia Mahuta</t>
  </si>
  <si>
    <t>Hon Poto Williams</t>
  </si>
  <si>
    <t>Hon Damien O'Connor</t>
  </si>
  <si>
    <t>Hon Stuart Nash</t>
  </si>
  <si>
    <t>Hon Peeni Henare</t>
  </si>
  <si>
    <t>Hon Willie Jackson</t>
  </si>
  <si>
    <t>Hon Jan Tinetti</t>
  </si>
  <si>
    <t>Hon Michael Wood</t>
  </si>
  <si>
    <t>Hon Kiritapu Allan</t>
  </si>
  <si>
    <t>Hon Dr David Clark</t>
  </si>
  <si>
    <t>Hon Dr Ayesha Verrall</t>
  </si>
  <si>
    <t>Hon Priyanca Radhakrishnan</t>
  </si>
  <si>
    <t>Hon Aupito William Sio</t>
  </si>
  <si>
    <t>Hon Meka Whaitiri</t>
  </si>
  <si>
    <t>Hon Phil Twyford</t>
  </si>
  <si>
    <t>Hon Kieran McAnulty</t>
  </si>
  <si>
    <t>Mr Rino Tirikatene</t>
  </si>
  <si>
    <t>Dr Deborah Russell</t>
  </si>
  <si>
    <t>Labour  Total</t>
  </si>
  <si>
    <t>Green Party</t>
  </si>
  <si>
    <t>Hon Marama Davidson</t>
  </si>
  <si>
    <t>Hon James Shaw</t>
  </si>
  <si>
    <t>Green Party Total</t>
  </si>
  <si>
    <t>Total Labour and Green</t>
  </si>
  <si>
    <t>Notes</t>
  </si>
  <si>
    <t>These figures may include expenses incurred in previous quarters due to the timing of invoicing.</t>
  </si>
  <si>
    <t>Excludes GST, Fringe Benefit Tax &amp; depreciation as applicable</t>
  </si>
  <si>
    <r>
      <t>(A)</t>
    </r>
    <r>
      <rPr>
        <sz val="11"/>
        <color rgb="FF000000"/>
        <rFont val="Calibri"/>
        <family val="2"/>
      </rPr>
      <t xml:space="preserve"> Ministers, spouse, staff where relevant</t>
    </r>
  </si>
  <si>
    <r>
      <t>(B)</t>
    </r>
    <r>
      <rPr>
        <sz val="11"/>
        <color rgb="FF000000"/>
        <rFont val="Calibri"/>
        <family val="2"/>
      </rPr>
      <t xml:space="preserve"> These figures include the use of VIPT/Crown vehicles, taxis, parking fees and mileage claims</t>
    </r>
    <r>
      <rPr>
        <i/>
        <sz val="11"/>
        <color rgb="FF000000"/>
        <rFont val="Calibri"/>
        <family val="2"/>
      </rPr>
      <t>.</t>
    </r>
  </si>
  <si>
    <t>MEMBERS OF THE EXECUTIVE EXPENSES FROM 1 JULY TO 30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</si>
</sst>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_);\(#,###\);\-_)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2" fontId="4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0" fillId="0" borderId="5" xfId="0" applyBorder="1"/>
    <xf numFmtId="2" fontId="0" fillId="0" borderId="5" xfId="0" applyNumberFormat="1" applyBorder="1"/>
    <xf numFmtId="0" fontId="0" fillId="0" borderId="4" xfId="0" applyBorder="1"/>
    <xf numFmtId="164" fontId="5" fillId="0" borderId="5" xfId="0" applyNumberFormat="1" applyFont="1" applyBorder="1"/>
    <xf numFmtId="0" fontId="1" fillId="0" borderId="5" xfId="0" applyFont="1" applyBorder="1"/>
    <xf numFmtId="0" fontId="1" fillId="2" borderId="4" xfId="0" applyFont="1" applyFill="1" applyBorder="1"/>
    <xf numFmtId="0" fontId="0" fillId="2" borderId="5" xfId="0" applyFill="1" applyBorder="1"/>
    <xf numFmtId="164" fontId="1" fillId="2" borderId="6" xfId="0" applyNumberFormat="1" applyFont="1" applyFill="1" applyBorder="1"/>
    <xf numFmtId="164" fontId="1" fillId="2" borderId="4" xfId="0" applyNumberFormat="1" applyFont="1" applyFill="1" applyBorder="1"/>
    <xf numFmtId="164" fontId="1" fillId="2" borderId="5" xfId="0" applyNumberFormat="1" applyFont="1" applyFill="1" applyBorder="1"/>
    <xf numFmtId="164" fontId="1" fillId="2" borderId="0" xfId="0" applyNumberFormat="1" applyFont="1" applyFill="1"/>
    <xf numFmtId="2" fontId="0" fillId="2" borderId="5" xfId="0" applyNumberFormat="1" applyFill="1" applyBorder="1"/>
    <xf numFmtId="2" fontId="1" fillId="2" borderId="5" xfId="0" applyNumberFormat="1" applyFont="1" applyFill="1" applyBorder="1"/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37" fontId="6" fillId="2" borderId="10" xfId="0" applyNumberFormat="1" applyFont="1" applyFill="1" applyBorder="1" applyAlignment="1">
      <alignment vertical="center"/>
    </xf>
    <xf numFmtId="0" fontId="7" fillId="0" borderId="0" xfId="0" applyFont="1"/>
    <xf numFmtId="0" fontId="8" fillId="0" borderId="7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/>
    <xf numFmtId="0" fontId="7" fillId="0" borderId="8" xfId="0" applyFont="1" applyBorder="1"/>
    <xf numFmtId="0" fontId="7" fillId="0" borderId="5" xfId="0" applyFont="1" applyBorder="1"/>
    <xf numFmtId="0" fontId="10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164" fontId="11" fillId="0" borderId="0" xfId="0" applyNumberFormat="1" applyFont="1"/>
    <xf numFmtId="2" fontId="0" fillId="0" borderId="6" xfId="0" applyNumberFormat="1" applyFont="1" applyBorder="1"/>
    <xf numFmtId="2" fontId="0" fillId="0" borderId="4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2" fontId="0" fillId="0" borderId="0" xfId="0" applyNumberFormat="1" applyFont="1"/>
    <xf numFmtId="2" fontId="0" fillId="0" borderId="5" xfId="0" applyNumberFormat="1" applyFont="1" applyBorder="1"/>
    <xf numFmtId="164" fontId="0" fillId="0" borderId="6" xfId="0" applyNumberFormat="1" applyFont="1" applyBorder="1"/>
    <xf numFmtId="164" fontId="0" fillId="0" borderId="4" xfId="0" applyNumberFormat="1" applyFont="1" applyBorder="1"/>
    <xf numFmtId="164" fontId="0" fillId="0" borderId="5" xfId="0" applyNumberFormat="1" applyFont="1" applyBorder="1"/>
    <xf numFmtId="164" fontId="0" fillId="0" borderId="0" xfId="0" applyNumberFormat="1" applyFont="1"/>
    <xf numFmtId="164" fontId="1" fillId="2" borderId="4" xfId="0" applyNumberFormat="1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Ministerial%20Expense%20Reporting%20and%20Releases/Quarterly/Quarterly%20release/2022-2023/2023-Q1-Jul%20to%20Sep%202022/Executive-Expense-Disclosure-July-to-Sept-2022%20work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SPREADSHEET"/>
      <sheetName val="Ranking"/>
      <sheetName val="DRAFT 2023 Q1 JULY TO SEPT 2022"/>
      <sheetName val="FINAL 2022 Q4 APR TO JUNE 2022 "/>
      <sheetName val="FINAL 2022 Q1 JULY TO SEPT 2021"/>
      <sheetName val="82107"/>
      <sheetName val="Analyis-SurfaceTravel"/>
      <sheetName val="PMO Overseas Travel"/>
    </sheetNames>
    <sheetDataSet>
      <sheetData sheetId="0">
        <row r="4">
          <cell r="T4">
            <v>0</v>
          </cell>
          <cell r="U4">
            <v>243.48</v>
          </cell>
          <cell r="V4">
            <v>4691.25</v>
          </cell>
          <cell r="W4">
            <v>18299.22</v>
          </cell>
          <cell r="Y4">
            <v>329064.44000000006</v>
          </cell>
        </row>
        <row r="5">
          <cell r="T5">
            <v>0</v>
          </cell>
          <cell r="U5">
            <v>1718.25</v>
          </cell>
          <cell r="V5">
            <v>5955.82</v>
          </cell>
          <cell r="W5">
            <v>7518.43</v>
          </cell>
          <cell r="Y5">
            <v>46423.06</v>
          </cell>
        </row>
        <row r="6">
          <cell r="T6">
            <v>10726.050000000001</v>
          </cell>
          <cell r="U6">
            <v>1659.99</v>
          </cell>
          <cell r="V6">
            <v>9918.7800000000007</v>
          </cell>
          <cell r="W6">
            <v>7802.4399999999987</v>
          </cell>
          <cell r="Y6">
            <v>7137.97</v>
          </cell>
        </row>
        <row r="7">
          <cell r="T7">
            <v>10726.050000000001</v>
          </cell>
          <cell r="U7">
            <v>842.74</v>
          </cell>
          <cell r="V7">
            <v>8385.5600000000013</v>
          </cell>
          <cell r="W7">
            <v>11738.15</v>
          </cell>
          <cell r="Y7">
            <v>68219.94</v>
          </cell>
        </row>
        <row r="8">
          <cell r="T8">
            <v>0</v>
          </cell>
          <cell r="U8">
            <v>1266.95</v>
          </cell>
          <cell r="V8">
            <v>7098.35</v>
          </cell>
          <cell r="W8">
            <v>12122.48</v>
          </cell>
          <cell r="Y8">
            <v>4397.05</v>
          </cell>
        </row>
        <row r="9">
          <cell r="T9">
            <v>10726.050000000001</v>
          </cell>
          <cell r="U9">
            <v>831.09999999999991</v>
          </cell>
          <cell r="V9">
            <v>8132.4599999999991</v>
          </cell>
          <cell r="W9">
            <v>9867.9199999999983</v>
          </cell>
          <cell r="Y9">
            <v>51549.9</v>
          </cell>
        </row>
        <row r="10">
          <cell r="T10">
            <v>0</v>
          </cell>
          <cell r="U10">
            <v>1941.73</v>
          </cell>
          <cell r="V10">
            <v>7236.46</v>
          </cell>
          <cell r="W10">
            <v>9305.7099999999991</v>
          </cell>
          <cell r="Y10">
            <v>64140.81</v>
          </cell>
        </row>
        <row r="11">
          <cell r="T11">
            <v>10726.050000000001</v>
          </cell>
          <cell r="U11">
            <v>1139.1300000000001</v>
          </cell>
          <cell r="V11">
            <v>11072.39</v>
          </cell>
          <cell r="W11">
            <v>8694.17</v>
          </cell>
          <cell r="Y11">
            <v>21939.889999999996</v>
          </cell>
        </row>
        <row r="12">
          <cell r="T12">
            <v>10726.050000000001</v>
          </cell>
          <cell r="U12">
            <v>2168.6899999999996</v>
          </cell>
          <cell r="V12">
            <v>6977.329999999999</v>
          </cell>
          <cell r="W12">
            <v>7808.02</v>
          </cell>
          <cell r="Y12">
            <v>104431.56999999999</v>
          </cell>
        </row>
        <row r="13">
          <cell r="T13">
            <v>10726.050000000001</v>
          </cell>
          <cell r="U13">
            <v>1325.74</v>
          </cell>
          <cell r="V13">
            <v>13922.26</v>
          </cell>
          <cell r="W13">
            <v>6500.08</v>
          </cell>
          <cell r="Y13">
            <v>52970.049999999996</v>
          </cell>
        </row>
        <row r="14">
          <cell r="T14">
            <v>0</v>
          </cell>
          <cell r="U14">
            <v>2808.65</v>
          </cell>
          <cell r="V14">
            <v>8760.01</v>
          </cell>
          <cell r="W14">
            <v>13566.509999999998</v>
          </cell>
          <cell r="Y14">
            <v>148591.65</v>
          </cell>
        </row>
        <row r="15">
          <cell r="T15">
            <v>10726.050000000001</v>
          </cell>
          <cell r="U15">
            <v>1228.7</v>
          </cell>
          <cell r="V15">
            <v>11335.279999999999</v>
          </cell>
          <cell r="W15">
            <v>15813.26</v>
          </cell>
          <cell r="Y15">
            <v>40384.879999999997</v>
          </cell>
        </row>
        <row r="17">
          <cell r="T17">
            <v>10726.050000000001</v>
          </cell>
          <cell r="U17">
            <v>2637.3199999999997</v>
          </cell>
          <cell r="V17">
            <v>11091.33</v>
          </cell>
          <cell r="W17">
            <v>14817.01</v>
          </cell>
          <cell r="Y17">
            <v>48938.170000000006</v>
          </cell>
        </row>
        <row r="18">
          <cell r="T18">
            <v>10726.050000000001</v>
          </cell>
          <cell r="U18">
            <v>346.09000000000003</v>
          </cell>
          <cell r="V18">
            <v>12027.77</v>
          </cell>
          <cell r="W18">
            <v>7285.3799999999992</v>
          </cell>
          <cell r="Y18">
            <v>9835.7800000000007</v>
          </cell>
        </row>
        <row r="19">
          <cell r="T19">
            <v>10726.050000000001</v>
          </cell>
          <cell r="U19">
            <v>1673.03</v>
          </cell>
          <cell r="V19">
            <v>9089.84</v>
          </cell>
          <cell r="W19">
            <v>7552.03</v>
          </cell>
          <cell r="Y19">
            <v>48129.78</v>
          </cell>
        </row>
        <row r="20">
          <cell r="T20">
            <v>7508.22</v>
          </cell>
          <cell r="U20">
            <v>1450.46</v>
          </cell>
          <cell r="V20">
            <v>5959.74</v>
          </cell>
          <cell r="W20">
            <v>8692.83</v>
          </cell>
          <cell r="Y20">
            <v>51365.820000000007</v>
          </cell>
        </row>
        <row r="21">
          <cell r="T21">
            <v>10726.050000000001</v>
          </cell>
          <cell r="U21">
            <v>3217.31</v>
          </cell>
          <cell r="V21">
            <v>9683.89</v>
          </cell>
          <cell r="W21">
            <v>6515.4699999999993</v>
          </cell>
          <cell r="Y21">
            <v>5125.66</v>
          </cell>
        </row>
        <row r="22">
          <cell r="T22">
            <v>10726.050000000001</v>
          </cell>
          <cell r="U22">
            <v>714.77</v>
          </cell>
          <cell r="V22">
            <v>6975.5400000000009</v>
          </cell>
          <cell r="W22">
            <v>6098.9900000000007</v>
          </cell>
          <cell r="Y22">
            <v>0</v>
          </cell>
        </row>
        <row r="23">
          <cell r="T23">
            <v>0</v>
          </cell>
          <cell r="U23">
            <v>646.95000000000005</v>
          </cell>
          <cell r="V23">
            <v>5594.92</v>
          </cell>
          <cell r="W23">
            <v>10871.93</v>
          </cell>
          <cell r="Y23">
            <v>39814.449999999997</v>
          </cell>
        </row>
        <row r="24">
          <cell r="T24">
            <v>10726.050000000001</v>
          </cell>
          <cell r="U24">
            <v>0</v>
          </cell>
          <cell r="V24">
            <v>7656.19</v>
          </cell>
          <cell r="W24">
            <v>8278.61</v>
          </cell>
          <cell r="Y24">
            <v>0</v>
          </cell>
        </row>
        <row r="25">
          <cell r="T25">
            <v>8112.1800000000012</v>
          </cell>
          <cell r="U25">
            <v>1119.99</v>
          </cell>
          <cell r="V25">
            <v>9014.09</v>
          </cell>
          <cell r="W25">
            <v>8097.5499999999993</v>
          </cell>
          <cell r="Y25">
            <v>30599.710000000003</v>
          </cell>
        </row>
        <row r="26">
          <cell r="T26">
            <v>10726.050000000001</v>
          </cell>
          <cell r="U26">
            <v>2637.24</v>
          </cell>
          <cell r="V26">
            <v>12987.09</v>
          </cell>
          <cell r="W26">
            <v>10700.6</v>
          </cell>
          <cell r="Y26">
            <v>28571.34</v>
          </cell>
        </row>
        <row r="27">
          <cell r="T27">
            <v>10726.050000000001</v>
          </cell>
          <cell r="U27">
            <v>0</v>
          </cell>
          <cell r="V27">
            <v>5674.2800000000007</v>
          </cell>
          <cell r="W27">
            <v>7895.82</v>
          </cell>
          <cell r="Y27">
            <v>55855.359999999993</v>
          </cell>
        </row>
        <row r="28">
          <cell r="T28">
            <v>10726.050000000001</v>
          </cell>
          <cell r="U28">
            <v>1430.2200000000003</v>
          </cell>
          <cell r="V28">
            <v>10427.68</v>
          </cell>
          <cell r="W28">
            <v>18734.349999999999</v>
          </cell>
          <cell r="Y28">
            <v>7074.0199999999995</v>
          </cell>
        </row>
        <row r="29">
          <cell r="T29">
            <v>4433.3899999999994</v>
          </cell>
          <cell r="U29">
            <v>2358.2600000000002</v>
          </cell>
          <cell r="V29">
            <v>8637.7199999999993</v>
          </cell>
          <cell r="W29">
            <v>5370.4400000000005</v>
          </cell>
          <cell r="Y29">
            <v>15960.14</v>
          </cell>
        </row>
        <row r="30">
          <cell r="T30">
            <v>7389.03</v>
          </cell>
          <cell r="U30">
            <v>347.83</v>
          </cell>
          <cell r="V30">
            <v>6674.35</v>
          </cell>
          <cell r="W30">
            <v>3315.26</v>
          </cell>
          <cell r="Y30">
            <v>0</v>
          </cell>
        </row>
        <row r="33">
          <cell r="T33">
            <v>7508.22</v>
          </cell>
          <cell r="U33">
            <v>1147.83</v>
          </cell>
          <cell r="V33">
            <v>7830.8700000000008</v>
          </cell>
          <cell r="W33">
            <v>10569.550000000001</v>
          </cell>
          <cell r="Y33">
            <v>0</v>
          </cell>
        </row>
        <row r="34">
          <cell r="T34">
            <v>0</v>
          </cell>
          <cell r="U34">
            <v>1301.75</v>
          </cell>
          <cell r="V34">
            <v>6383.15</v>
          </cell>
          <cell r="W34">
            <v>7646.6299999999992</v>
          </cell>
          <cell r="Y34">
            <v>31445.689999999995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3CEDD-6278-4BA6-8A92-0FFC898C18EE}">
  <sheetPr>
    <pageSetUpPr fitToPage="1"/>
  </sheetPr>
  <dimension ref="A1:W45"/>
  <sheetViews>
    <sheetView showGridLines="0" tabSelected="1" workbookViewId="0">
      <selection activeCell="K36" sqref="K36"/>
    </sheetView>
  </sheetViews>
  <sheetFormatPr defaultColWidth="9.06640625" defaultRowHeight="14.25" x14ac:dyDescent="0.45"/>
  <cols>
    <col min="1" max="1" width="1" customWidth="1"/>
    <col min="2" max="2" width="24.53125" customWidth="1"/>
    <col min="3" max="3" width="3.6640625" customWidth="1"/>
    <col min="4" max="4" width="16.06640625" customWidth="1"/>
    <col min="5" max="5" width="15.3984375" customWidth="1"/>
    <col min="6" max="6" width="10.19921875" customWidth="1"/>
    <col min="7" max="7" width="3.796875" customWidth="1"/>
    <col min="8" max="8" width="12.73046875" customWidth="1"/>
    <col min="9" max="9" width="3.33203125" customWidth="1"/>
    <col min="10" max="10" width="11.19921875" customWidth="1"/>
    <col min="11" max="11" width="10.33203125" customWidth="1"/>
    <col min="12" max="12" width="2.265625" customWidth="1"/>
    <col min="13" max="13" width="1" customWidth="1"/>
  </cols>
  <sheetData>
    <row r="1" spans="1:12" ht="21" customHeight="1" x14ac:dyDescent="0.45">
      <c r="B1" s="55" t="s">
        <v>45</v>
      </c>
      <c r="C1" s="55"/>
      <c r="D1" s="55"/>
      <c r="E1" s="55"/>
      <c r="F1" s="55"/>
      <c r="G1" s="55"/>
      <c r="H1" s="55"/>
      <c r="I1" s="55"/>
      <c r="J1" s="55"/>
      <c r="K1" s="55"/>
    </row>
    <row r="2" spans="1:12" ht="80.25" customHeight="1" x14ac:dyDescent="0.45">
      <c r="A2" s="1"/>
      <c r="B2" s="56" t="s">
        <v>0</v>
      </c>
      <c r="C2" s="57"/>
      <c r="D2" s="2" t="s">
        <v>1</v>
      </c>
      <c r="E2" s="3" t="s">
        <v>2</v>
      </c>
      <c r="F2" s="58" t="s">
        <v>3</v>
      </c>
      <c r="G2" s="59"/>
      <c r="H2" s="58" t="s">
        <v>4</v>
      </c>
      <c r="I2" s="59"/>
      <c r="J2" s="4" t="s">
        <v>5</v>
      </c>
      <c r="K2" s="58" t="s">
        <v>6</v>
      </c>
      <c r="L2" s="59"/>
    </row>
    <row r="3" spans="1:12" x14ac:dyDescent="0.45">
      <c r="B3" s="5" t="s">
        <v>7</v>
      </c>
      <c r="C3" s="6"/>
      <c r="D3" s="34"/>
      <c r="E3" s="35"/>
      <c r="F3" s="36"/>
      <c r="G3" s="37"/>
      <c r="H3" s="38"/>
      <c r="I3" s="39"/>
      <c r="J3" s="39"/>
      <c r="K3" s="35"/>
      <c r="L3" s="7"/>
    </row>
    <row r="4" spans="1:12" x14ac:dyDescent="0.45">
      <c r="B4" s="8" t="s">
        <v>8</v>
      </c>
      <c r="C4" s="6"/>
      <c r="D4" s="40">
        <f>'[1]WORKING SPREADSHEET'!T4</f>
        <v>0</v>
      </c>
      <c r="E4" s="41">
        <f>'[1]WORKING SPREADSHEET'!U4</f>
        <v>243.48</v>
      </c>
      <c r="F4" s="41">
        <f>'[1]WORKING SPREADSHEET'!V4</f>
        <v>4691.25</v>
      </c>
      <c r="G4" s="42"/>
      <c r="H4" s="43">
        <f>'[1]WORKING SPREADSHEET'!W4</f>
        <v>18299.22</v>
      </c>
      <c r="I4" s="42"/>
      <c r="J4" s="42">
        <f t="shared" ref="J4:J29" si="0">SUM(D4:H4)</f>
        <v>23233.95</v>
      </c>
      <c r="K4" s="41">
        <f>'[1]WORKING SPREADSHEET'!Y4</f>
        <v>329064.44000000006</v>
      </c>
      <c r="L4" s="7"/>
    </row>
    <row r="5" spans="1:12" x14ac:dyDescent="0.45">
      <c r="B5" s="8" t="s">
        <v>9</v>
      </c>
      <c r="C5" s="6"/>
      <c r="D5" s="40">
        <f>'[1]WORKING SPREADSHEET'!T5</f>
        <v>0</v>
      </c>
      <c r="E5" s="41">
        <f>'[1]WORKING SPREADSHEET'!U5</f>
        <v>1718.25</v>
      </c>
      <c r="F5" s="41">
        <f>'[1]WORKING SPREADSHEET'!V5</f>
        <v>5955.82</v>
      </c>
      <c r="G5" s="42"/>
      <c r="H5" s="43">
        <f>'[1]WORKING SPREADSHEET'!W5</f>
        <v>7518.43</v>
      </c>
      <c r="I5" s="42"/>
      <c r="J5" s="42">
        <f t="shared" si="0"/>
        <v>15192.5</v>
      </c>
      <c r="K5" s="41">
        <f>'[1]WORKING SPREADSHEET'!Y5</f>
        <v>46423.06</v>
      </c>
      <c r="L5" s="7"/>
    </row>
    <row r="6" spans="1:12" x14ac:dyDescent="0.45">
      <c r="B6" s="8" t="s">
        <v>10</v>
      </c>
      <c r="C6" s="6"/>
      <c r="D6" s="40">
        <f>'[1]WORKING SPREADSHEET'!T6</f>
        <v>10726.050000000001</v>
      </c>
      <c r="E6" s="41">
        <f>'[1]WORKING SPREADSHEET'!U6</f>
        <v>1659.99</v>
      </c>
      <c r="F6" s="41">
        <f>'[1]WORKING SPREADSHEET'!V6</f>
        <v>9918.7800000000007</v>
      </c>
      <c r="G6" s="42"/>
      <c r="H6" s="43">
        <f>'[1]WORKING SPREADSHEET'!W6</f>
        <v>7802.4399999999987</v>
      </c>
      <c r="I6" s="42"/>
      <c r="J6" s="42">
        <f t="shared" si="0"/>
        <v>30107.26</v>
      </c>
      <c r="K6" s="41">
        <f>'[1]WORKING SPREADSHEET'!Y6</f>
        <v>7137.97</v>
      </c>
      <c r="L6" s="7"/>
    </row>
    <row r="7" spans="1:12" x14ac:dyDescent="0.45">
      <c r="B7" s="8" t="s">
        <v>11</v>
      </c>
      <c r="C7" s="6"/>
      <c r="D7" s="40">
        <f>'[1]WORKING SPREADSHEET'!T7</f>
        <v>10726.050000000001</v>
      </c>
      <c r="E7" s="41">
        <f>'[1]WORKING SPREADSHEET'!U7</f>
        <v>842.74</v>
      </c>
      <c r="F7" s="41">
        <f>'[1]WORKING SPREADSHEET'!V7</f>
        <v>8385.5600000000013</v>
      </c>
      <c r="G7" s="42"/>
      <c r="H7" s="43">
        <f>'[1]WORKING SPREADSHEET'!W7</f>
        <v>11738.15</v>
      </c>
      <c r="I7" s="42"/>
      <c r="J7" s="42">
        <f t="shared" si="0"/>
        <v>31692.5</v>
      </c>
      <c r="K7" s="41">
        <f>'[1]WORKING SPREADSHEET'!Y7</f>
        <v>68219.94</v>
      </c>
      <c r="L7" s="7"/>
    </row>
    <row r="8" spans="1:12" x14ac:dyDescent="0.45">
      <c r="B8" s="8" t="s">
        <v>12</v>
      </c>
      <c r="C8" s="6"/>
      <c r="D8" s="40">
        <f>'[1]WORKING SPREADSHEET'!T8</f>
        <v>0</v>
      </c>
      <c r="E8" s="41">
        <f>'[1]WORKING SPREADSHEET'!U8</f>
        <v>1266.95</v>
      </c>
      <c r="F8" s="41">
        <f>'[1]WORKING SPREADSHEET'!V8</f>
        <v>7098.35</v>
      </c>
      <c r="G8" s="42"/>
      <c r="H8" s="43">
        <f>'[1]WORKING SPREADSHEET'!W8</f>
        <v>12122.48</v>
      </c>
      <c r="I8" s="42"/>
      <c r="J8" s="42">
        <f t="shared" si="0"/>
        <v>20487.78</v>
      </c>
      <c r="K8" s="41">
        <f>'[1]WORKING SPREADSHEET'!Y8</f>
        <v>4397.05</v>
      </c>
      <c r="L8" s="7"/>
    </row>
    <row r="9" spans="1:12" x14ac:dyDescent="0.45">
      <c r="B9" s="8" t="s">
        <v>13</v>
      </c>
      <c r="C9" s="6"/>
      <c r="D9" s="40">
        <f>'[1]WORKING SPREADSHEET'!T9</f>
        <v>10726.050000000001</v>
      </c>
      <c r="E9" s="41">
        <f>'[1]WORKING SPREADSHEET'!U9</f>
        <v>831.09999999999991</v>
      </c>
      <c r="F9" s="41">
        <f>'[1]WORKING SPREADSHEET'!V9</f>
        <v>8132.4599999999991</v>
      </c>
      <c r="G9" s="42"/>
      <c r="H9" s="43">
        <f>'[1]WORKING SPREADSHEET'!W9</f>
        <v>9867.9199999999983</v>
      </c>
      <c r="I9" s="42"/>
      <c r="J9" s="42">
        <f t="shared" si="0"/>
        <v>29557.53</v>
      </c>
      <c r="K9" s="41">
        <f>'[1]WORKING SPREADSHEET'!Y9</f>
        <v>51549.9</v>
      </c>
      <c r="L9" s="7"/>
    </row>
    <row r="10" spans="1:12" x14ac:dyDescent="0.45">
      <c r="B10" s="8" t="s">
        <v>14</v>
      </c>
      <c r="C10" s="6"/>
      <c r="D10" s="40">
        <f>'[1]WORKING SPREADSHEET'!T10</f>
        <v>0</v>
      </c>
      <c r="E10" s="41">
        <f>'[1]WORKING SPREADSHEET'!U10</f>
        <v>1941.73</v>
      </c>
      <c r="F10" s="41">
        <f>'[1]WORKING SPREADSHEET'!V10</f>
        <v>7236.46</v>
      </c>
      <c r="G10" s="42"/>
      <c r="H10" s="43">
        <f>'[1]WORKING SPREADSHEET'!W10</f>
        <v>9305.7099999999991</v>
      </c>
      <c r="I10" s="42"/>
      <c r="J10" s="42">
        <f t="shared" si="0"/>
        <v>18483.900000000001</v>
      </c>
      <c r="K10" s="41">
        <f>'[1]WORKING SPREADSHEET'!Y10</f>
        <v>64140.81</v>
      </c>
      <c r="L10" s="7"/>
    </row>
    <row r="11" spans="1:12" x14ac:dyDescent="0.45">
      <c r="B11" s="8" t="s">
        <v>15</v>
      </c>
      <c r="C11" s="6"/>
      <c r="D11" s="40">
        <f>'[1]WORKING SPREADSHEET'!T11</f>
        <v>10726.050000000001</v>
      </c>
      <c r="E11" s="41">
        <f>'[1]WORKING SPREADSHEET'!U11</f>
        <v>1139.1300000000001</v>
      </c>
      <c r="F11" s="41">
        <f>'[1]WORKING SPREADSHEET'!V11</f>
        <v>11072.39</v>
      </c>
      <c r="G11" s="42"/>
      <c r="H11" s="43">
        <f>'[1]WORKING SPREADSHEET'!W11</f>
        <v>8694.17</v>
      </c>
      <c r="I11" s="42"/>
      <c r="J11" s="42">
        <f t="shared" si="0"/>
        <v>31631.739999999998</v>
      </c>
      <c r="K11" s="41">
        <f>'[1]WORKING SPREADSHEET'!Y11</f>
        <v>21939.889999999996</v>
      </c>
      <c r="L11" s="7"/>
    </row>
    <row r="12" spans="1:12" x14ac:dyDescent="0.45">
      <c r="B12" s="8" t="s">
        <v>16</v>
      </c>
      <c r="C12" s="6"/>
      <c r="D12" s="40">
        <f>'[1]WORKING SPREADSHEET'!T12</f>
        <v>10726.050000000001</v>
      </c>
      <c r="E12" s="41">
        <f>'[1]WORKING SPREADSHEET'!U12</f>
        <v>2168.6899999999996</v>
      </c>
      <c r="F12" s="41">
        <f>'[1]WORKING SPREADSHEET'!V12</f>
        <v>6977.329999999999</v>
      </c>
      <c r="G12" s="42"/>
      <c r="H12" s="43">
        <f>'[1]WORKING SPREADSHEET'!W12</f>
        <v>7808.02</v>
      </c>
      <c r="I12" s="42"/>
      <c r="J12" s="42">
        <f t="shared" si="0"/>
        <v>27680.09</v>
      </c>
      <c r="K12" s="41">
        <f>'[1]WORKING SPREADSHEET'!Y12</f>
        <v>104431.56999999999</v>
      </c>
      <c r="L12" s="7"/>
    </row>
    <row r="13" spans="1:12" x14ac:dyDescent="0.45">
      <c r="B13" s="8" t="s">
        <v>17</v>
      </c>
      <c r="C13" s="6"/>
      <c r="D13" s="40">
        <f>'[1]WORKING SPREADSHEET'!T13</f>
        <v>10726.050000000001</v>
      </c>
      <c r="E13" s="41">
        <f>'[1]WORKING SPREADSHEET'!U13</f>
        <v>1325.74</v>
      </c>
      <c r="F13" s="41">
        <f>'[1]WORKING SPREADSHEET'!V13</f>
        <v>13922.26</v>
      </c>
      <c r="G13" s="42"/>
      <c r="H13" s="43">
        <f>'[1]WORKING SPREADSHEET'!W13</f>
        <v>6500.08</v>
      </c>
      <c r="I13" s="42"/>
      <c r="J13" s="42">
        <f t="shared" si="0"/>
        <v>32474.130000000005</v>
      </c>
      <c r="K13" s="41">
        <f>'[1]WORKING SPREADSHEET'!Y13</f>
        <v>52970.049999999996</v>
      </c>
      <c r="L13" s="7"/>
    </row>
    <row r="14" spans="1:12" x14ac:dyDescent="0.45">
      <c r="B14" s="8" t="s">
        <v>18</v>
      </c>
      <c r="C14" s="6"/>
      <c r="D14" s="40">
        <f>'[1]WORKING SPREADSHEET'!T14</f>
        <v>0</v>
      </c>
      <c r="E14" s="41">
        <f>'[1]WORKING SPREADSHEET'!U14</f>
        <v>2808.65</v>
      </c>
      <c r="F14" s="41">
        <f>'[1]WORKING SPREADSHEET'!V14</f>
        <v>8760.01</v>
      </c>
      <c r="G14" s="42"/>
      <c r="H14" s="43">
        <f>'[1]WORKING SPREADSHEET'!W14</f>
        <v>13566.509999999998</v>
      </c>
      <c r="I14" s="42"/>
      <c r="J14" s="42">
        <f t="shared" si="0"/>
        <v>25135.17</v>
      </c>
      <c r="K14" s="41">
        <f>'[1]WORKING SPREADSHEET'!Y14</f>
        <v>148591.65</v>
      </c>
      <c r="L14" s="7"/>
    </row>
    <row r="15" spans="1:12" x14ac:dyDescent="0.45">
      <c r="B15" s="8" t="s">
        <v>19</v>
      </c>
      <c r="C15" s="6"/>
      <c r="D15" s="40">
        <f>'[1]WORKING SPREADSHEET'!T15</f>
        <v>10726.050000000001</v>
      </c>
      <c r="E15" s="41">
        <f>'[1]WORKING SPREADSHEET'!U15</f>
        <v>1228.7</v>
      </c>
      <c r="F15" s="41">
        <f>'[1]WORKING SPREADSHEET'!V15</f>
        <v>11335.279999999999</v>
      </c>
      <c r="G15" s="42"/>
      <c r="H15" s="43">
        <f>'[1]WORKING SPREADSHEET'!W15</f>
        <v>15813.26</v>
      </c>
      <c r="I15" s="42"/>
      <c r="J15" s="42">
        <f t="shared" si="0"/>
        <v>39103.29</v>
      </c>
      <c r="K15" s="41">
        <f>'[1]WORKING SPREADSHEET'!Y15</f>
        <v>40384.879999999997</v>
      </c>
      <c r="L15" s="7"/>
    </row>
    <row r="16" spans="1:12" x14ac:dyDescent="0.45">
      <c r="B16" s="8" t="s">
        <v>20</v>
      </c>
      <c r="C16" s="6"/>
      <c r="D16" s="40">
        <f>'[1]WORKING SPREADSHEET'!T17</f>
        <v>10726.050000000001</v>
      </c>
      <c r="E16" s="41">
        <f>'[1]WORKING SPREADSHEET'!U17</f>
        <v>2637.3199999999997</v>
      </c>
      <c r="F16" s="41">
        <f>'[1]WORKING SPREADSHEET'!V17</f>
        <v>11091.33</v>
      </c>
      <c r="G16" s="42"/>
      <c r="H16" s="43">
        <f>'[1]WORKING SPREADSHEET'!W17</f>
        <v>14817.01</v>
      </c>
      <c r="I16" s="42"/>
      <c r="J16" s="42">
        <f t="shared" si="0"/>
        <v>39271.71</v>
      </c>
      <c r="K16" s="41">
        <f>'[1]WORKING SPREADSHEET'!Y17</f>
        <v>48938.170000000006</v>
      </c>
      <c r="L16" s="7"/>
    </row>
    <row r="17" spans="2:12" x14ac:dyDescent="0.45">
      <c r="B17" s="8" t="s">
        <v>21</v>
      </c>
      <c r="C17" s="6"/>
      <c r="D17" s="40">
        <f>'[1]WORKING SPREADSHEET'!T18</f>
        <v>10726.050000000001</v>
      </c>
      <c r="E17" s="41">
        <f>'[1]WORKING SPREADSHEET'!U18</f>
        <v>346.09000000000003</v>
      </c>
      <c r="F17" s="41">
        <f>'[1]WORKING SPREADSHEET'!V18</f>
        <v>12027.77</v>
      </c>
      <c r="G17" s="42"/>
      <c r="H17" s="43">
        <f>'[1]WORKING SPREADSHEET'!W18</f>
        <v>7285.3799999999992</v>
      </c>
      <c r="I17" s="42"/>
      <c r="J17" s="42">
        <f t="shared" si="0"/>
        <v>30385.29</v>
      </c>
      <c r="K17" s="41">
        <f>'[1]WORKING SPREADSHEET'!Y18</f>
        <v>9835.7800000000007</v>
      </c>
      <c r="L17" s="7"/>
    </row>
    <row r="18" spans="2:12" x14ac:dyDescent="0.45">
      <c r="B18" s="8" t="s">
        <v>22</v>
      </c>
      <c r="C18" s="6"/>
      <c r="D18" s="40">
        <f>'[1]WORKING SPREADSHEET'!T19</f>
        <v>10726.050000000001</v>
      </c>
      <c r="E18" s="41">
        <f>'[1]WORKING SPREADSHEET'!U19</f>
        <v>1673.03</v>
      </c>
      <c r="F18" s="41">
        <f>'[1]WORKING SPREADSHEET'!V19</f>
        <v>9089.84</v>
      </c>
      <c r="G18" s="42"/>
      <c r="H18" s="43">
        <f>'[1]WORKING SPREADSHEET'!W19</f>
        <v>7552.03</v>
      </c>
      <c r="I18" s="42"/>
      <c r="J18" s="42">
        <f t="shared" si="0"/>
        <v>29040.95</v>
      </c>
      <c r="K18" s="41">
        <f>'[1]WORKING SPREADSHEET'!Y19</f>
        <v>48129.78</v>
      </c>
      <c r="L18" s="7"/>
    </row>
    <row r="19" spans="2:12" x14ac:dyDescent="0.45">
      <c r="B19" s="8" t="s">
        <v>23</v>
      </c>
      <c r="C19" s="6"/>
      <c r="D19" s="40">
        <f>'[1]WORKING SPREADSHEET'!T20</f>
        <v>7508.22</v>
      </c>
      <c r="E19" s="41">
        <f>'[1]WORKING SPREADSHEET'!U20</f>
        <v>1450.46</v>
      </c>
      <c r="F19" s="41">
        <f>'[1]WORKING SPREADSHEET'!V20</f>
        <v>5959.74</v>
      </c>
      <c r="G19" s="42"/>
      <c r="H19" s="43">
        <f>'[1]WORKING SPREADSHEET'!W20</f>
        <v>8692.83</v>
      </c>
      <c r="I19" s="42"/>
      <c r="J19" s="42">
        <f t="shared" si="0"/>
        <v>23611.25</v>
      </c>
      <c r="K19" s="41">
        <f>'[1]WORKING SPREADSHEET'!Y20</f>
        <v>51365.820000000007</v>
      </c>
      <c r="L19" s="7"/>
    </row>
    <row r="20" spans="2:12" x14ac:dyDescent="0.45">
      <c r="B20" s="8" t="s">
        <v>24</v>
      </c>
      <c r="C20" s="6"/>
      <c r="D20" s="40">
        <f>'[1]WORKING SPREADSHEET'!T21</f>
        <v>10726.050000000001</v>
      </c>
      <c r="E20" s="41">
        <f>'[1]WORKING SPREADSHEET'!U21</f>
        <v>3217.31</v>
      </c>
      <c r="F20" s="41">
        <f>'[1]WORKING SPREADSHEET'!V21</f>
        <v>9683.89</v>
      </c>
      <c r="G20" s="42"/>
      <c r="H20" s="43">
        <f>'[1]WORKING SPREADSHEET'!W21</f>
        <v>6515.4699999999993</v>
      </c>
      <c r="I20" s="42"/>
      <c r="J20" s="42">
        <f t="shared" si="0"/>
        <v>30142.720000000001</v>
      </c>
      <c r="K20" s="41">
        <f>'[1]WORKING SPREADSHEET'!Y21</f>
        <v>5125.66</v>
      </c>
      <c r="L20" s="7"/>
    </row>
    <row r="21" spans="2:12" x14ac:dyDescent="0.45">
      <c r="B21" s="8" t="s">
        <v>25</v>
      </c>
      <c r="C21" s="6"/>
      <c r="D21" s="40">
        <f>'[1]WORKING SPREADSHEET'!T22</f>
        <v>10726.050000000001</v>
      </c>
      <c r="E21" s="41">
        <f>'[1]WORKING SPREADSHEET'!U22</f>
        <v>714.77</v>
      </c>
      <c r="F21" s="41">
        <f>'[1]WORKING SPREADSHEET'!V22</f>
        <v>6975.5400000000009</v>
      </c>
      <c r="G21" s="42"/>
      <c r="H21" s="43">
        <f>'[1]WORKING SPREADSHEET'!W22</f>
        <v>6098.9900000000007</v>
      </c>
      <c r="I21" s="42"/>
      <c r="J21" s="42">
        <f t="shared" si="0"/>
        <v>24515.350000000002</v>
      </c>
      <c r="K21" s="41">
        <f>'[1]WORKING SPREADSHEET'!Y22</f>
        <v>0</v>
      </c>
      <c r="L21" s="7"/>
    </row>
    <row r="22" spans="2:12" x14ac:dyDescent="0.45">
      <c r="B22" s="8" t="s">
        <v>26</v>
      </c>
      <c r="C22" s="6"/>
      <c r="D22" s="40">
        <f>'[1]WORKING SPREADSHEET'!T23</f>
        <v>0</v>
      </c>
      <c r="E22" s="41">
        <f>'[1]WORKING SPREADSHEET'!U23</f>
        <v>646.95000000000005</v>
      </c>
      <c r="F22" s="41">
        <f>'[1]WORKING SPREADSHEET'!V23</f>
        <v>5594.92</v>
      </c>
      <c r="G22" s="42"/>
      <c r="H22" s="43">
        <f>'[1]WORKING SPREADSHEET'!W23</f>
        <v>10871.93</v>
      </c>
      <c r="I22" s="42"/>
      <c r="J22" s="42">
        <f t="shared" si="0"/>
        <v>17113.8</v>
      </c>
      <c r="K22" s="41">
        <f>'[1]WORKING SPREADSHEET'!Y23</f>
        <v>39814.449999999997</v>
      </c>
      <c r="L22" s="7"/>
    </row>
    <row r="23" spans="2:12" x14ac:dyDescent="0.45">
      <c r="B23" s="8" t="s">
        <v>27</v>
      </c>
      <c r="C23" s="6"/>
      <c r="D23" s="40">
        <f>'[1]WORKING SPREADSHEET'!T24</f>
        <v>10726.050000000001</v>
      </c>
      <c r="E23" s="41">
        <f>'[1]WORKING SPREADSHEET'!U24</f>
        <v>0</v>
      </c>
      <c r="F23" s="41">
        <f>'[1]WORKING SPREADSHEET'!V24</f>
        <v>7656.19</v>
      </c>
      <c r="G23" s="42"/>
      <c r="H23" s="43">
        <f>'[1]WORKING SPREADSHEET'!W24</f>
        <v>8278.61</v>
      </c>
      <c r="I23" s="9"/>
      <c r="J23" s="42">
        <f>SUM(D23:H23)</f>
        <v>26660.850000000002</v>
      </c>
      <c r="K23" s="41">
        <f>'[1]WORKING SPREADSHEET'!Y24</f>
        <v>0</v>
      </c>
      <c r="L23" s="7"/>
    </row>
    <row r="24" spans="2:12" x14ac:dyDescent="0.45">
      <c r="B24" s="8" t="s">
        <v>28</v>
      </c>
      <c r="C24" s="6"/>
      <c r="D24" s="40">
        <f>'[1]WORKING SPREADSHEET'!T25</f>
        <v>8112.1800000000012</v>
      </c>
      <c r="E24" s="41">
        <f>'[1]WORKING SPREADSHEET'!U25</f>
        <v>1119.99</v>
      </c>
      <c r="F24" s="41">
        <f>'[1]WORKING SPREADSHEET'!V25</f>
        <v>9014.09</v>
      </c>
      <c r="G24" s="42"/>
      <c r="H24" s="43">
        <f>'[1]WORKING SPREADSHEET'!W25</f>
        <v>8097.5499999999993</v>
      </c>
      <c r="I24" s="42"/>
      <c r="J24" s="42">
        <f t="shared" si="0"/>
        <v>26343.81</v>
      </c>
      <c r="K24" s="41">
        <f>'[1]WORKING SPREADSHEET'!Y25</f>
        <v>30599.710000000003</v>
      </c>
      <c r="L24" s="7"/>
    </row>
    <row r="25" spans="2:12" x14ac:dyDescent="0.45">
      <c r="B25" s="8" t="s">
        <v>29</v>
      </c>
      <c r="C25" s="6"/>
      <c r="D25" s="40">
        <f>'[1]WORKING SPREADSHEET'!T26</f>
        <v>10726.050000000001</v>
      </c>
      <c r="E25" s="41">
        <f>'[1]WORKING SPREADSHEET'!U26</f>
        <v>2637.24</v>
      </c>
      <c r="F25" s="41">
        <f>'[1]WORKING SPREADSHEET'!V26</f>
        <v>12987.09</v>
      </c>
      <c r="G25" s="42"/>
      <c r="H25" s="43">
        <f>'[1]WORKING SPREADSHEET'!W26</f>
        <v>10700.6</v>
      </c>
      <c r="I25" s="42"/>
      <c r="J25" s="42">
        <f t="shared" si="0"/>
        <v>37050.980000000003</v>
      </c>
      <c r="K25" s="41">
        <f>'[1]WORKING SPREADSHEET'!Y26</f>
        <v>28571.34</v>
      </c>
      <c r="L25" s="7"/>
    </row>
    <row r="26" spans="2:12" x14ac:dyDescent="0.45">
      <c r="B26" s="8" t="s">
        <v>30</v>
      </c>
      <c r="C26" s="6"/>
      <c r="D26" s="40">
        <f>'[1]WORKING SPREADSHEET'!T27</f>
        <v>10726.050000000001</v>
      </c>
      <c r="E26" s="41">
        <f>'[1]WORKING SPREADSHEET'!U27</f>
        <v>0</v>
      </c>
      <c r="F26" s="41">
        <f>'[1]WORKING SPREADSHEET'!V27</f>
        <v>5674.2800000000007</v>
      </c>
      <c r="G26" s="42"/>
      <c r="H26" s="43">
        <f>'[1]WORKING SPREADSHEET'!W27</f>
        <v>7895.82</v>
      </c>
      <c r="I26" s="9"/>
      <c r="J26" s="42">
        <f t="shared" si="0"/>
        <v>24296.15</v>
      </c>
      <c r="K26" s="41">
        <f>'[1]WORKING SPREADSHEET'!Y27</f>
        <v>55855.359999999993</v>
      </c>
      <c r="L26" s="7"/>
    </row>
    <row r="27" spans="2:12" x14ac:dyDescent="0.45">
      <c r="B27" s="8" t="s">
        <v>31</v>
      </c>
      <c r="C27" s="10"/>
      <c r="D27" s="40">
        <f>'[1]WORKING SPREADSHEET'!T28</f>
        <v>10726.050000000001</v>
      </c>
      <c r="E27" s="41">
        <f>'[1]WORKING SPREADSHEET'!U28</f>
        <v>1430.2200000000003</v>
      </c>
      <c r="F27" s="41">
        <f>'[1]WORKING SPREADSHEET'!V28</f>
        <v>10427.68</v>
      </c>
      <c r="G27" s="42"/>
      <c r="H27" s="43">
        <f>'[1]WORKING SPREADSHEET'!W28</f>
        <v>18734.349999999999</v>
      </c>
      <c r="I27" s="9"/>
      <c r="J27" s="42">
        <f t="shared" si="0"/>
        <v>41318.300000000003</v>
      </c>
      <c r="K27" s="41">
        <f>'[1]WORKING SPREADSHEET'!Y28</f>
        <v>7074.0199999999995</v>
      </c>
      <c r="L27" s="7"/>
    </row>
    <row r="28" spans="2:12" x14ac:dyDescent="0.45">
      <c r="B28" s="8" t="s">
        <v>32</v>
      </c>
      <c r="C28" s="6"/>
      <c r="D28" s="40">
        <f>'[1]WORKING SPREADSHEET'!T29</f>
        <v>4433.3899999999994</v>
      </c>
      <c r="E28" s="41">
        <f>'[1]WORKING SPREADSHEET'!U29</f>
        <v>2358.2600000000002</v>
      </c>
      <c r="F28" s="41">
        <f>'[1]WORKING SPREADSHEET'!V29</f>
        <v>8637.7199999999993</v>
      </c>
      <c r="G28" s="42"/>
      <c r="H28" s="43">
        <f>'[1]WORKING SPREADSHEET'!W29</f>
        <v>5370.4400000000005</v>
      </c>
      <c r="I28" s="9"/>
      <c r="J28" s="42">
        <f t="shared" si="0"/>
        <v>20799.809999999998</v>
      </c>
      <c r="K28" s="41">
        <f>'[1]WORKING SPREADSHEET'!Y29</f>
        <v>15960.14</v>
      </c>
      <c r="L28" s="7"/>
    </row>
    <row r="29" spans="2:12" x14ac:dyDescent="0.45">
      <c r="B29" s="8" t="s">
        <v>33</v>
      </c>
      <c r="C29" s="6"/>
      <c r="D29" s="40">
        <f>'[1]WORKING SPREADSHEET'!T30</f>
        <v>7389.03</v>
      </c>
      <c r="E29" s="41">
        <f>'[1]WORKING SPREADSHEET'!U30</f>
        <v>347.83</v>
      </c>
      <c r="F29" s="41">
        <f>'[1]WORKING SPREADSHEET'!V30</f>
        <v>6674.35</v>
      </c>
      <c r="G29" s="42"/>
      <c r="H29" s="43">
        <f>'[1]WORKING SPREADSHEET'!W30</f>
        <v>3315.26</v>
      </c>
      <c r="I29" s="42"/>
      <c r="J29" s="42">
        <f t="shared" si="0"/>
        <v>17726.47</v>
      </c>
      <c r="K29" s="41">
        <f>'[1]WORKING SPREADSHEET'!Y30</f>
        <v>0</v>
      </c>
      <c r="L29" s="7"/>
    </row>
    <row r="30" spans="2:12" x14ac:dyDescent="0.45">
      <c r="B30" s="11" t="s">
        <v>34</v>
      </c>
      <c r="C30" s="12"/>
      <c r="D30" s="13">
        <f>SUM(D4:D29)</f>
        <v>199059.61999999997</v>
      </c>
      <c r="E30" s="14">
        <f>SUM(E4:E29)</f>
        <v>35754.620000000003</v>
      </c>
      <c r="F30" s="14">
        <f>SUM(F4:F29)</f>
        <v>224980.37999999998</v>
      </c>
      <c r="G30" s="15"/>
      <c r="H30" s="16">
        <f>SUM(H4:H29)</f>
        <v>253262.65999999997</v>
      </c>
      <c r="I30" s="15"/>
      <c r="J30" s="15">
        <f>SUM(J4:J29)</f>
        <v>713057.28000000003</v>
      </c>
      <c r="K30" s="44">
        <f>SUM(K4:K29)</f>
        <v>1280521.4400000002</v>
      </c>
      <c r="L30" s="17"/>
    </row>
    <row r="31" spans="2:12" x14ac:dyDescent="0.45">
      <c r="B31" s="5" t="s">
        <v>35</v>
      </c>
      <c r="C31" s="6"/>
      <c r="D31" s="40"/>
      <c r="E31" s="41"/>
      <c r="F31" s="41"/>
      <c r="G31" s="42"/>
      <c r="H31" s="43"/>
      <c r="I31" s="42"/>
      <c r="J31" s="42"/>
      <c r="K31" s="35"/>
      <c r="L31" s="7"/>
    </row>
    <row r="32" spans="2:12" x14ac:dyDescent="0.45">
      <c r="B32" s="8" t="s">
        <v>36</v>
      </c>
      <c r="C32" s="6"/>
      <c r="D32" s="40">
        <f>'[1]WORKING SPREADSHEET'!T33</f>
        <v>7508.22</v>
      </c>
      <c r="E32" s="41">
        <f>'[1]WORKING SPREADSHEET'!U33</f>
        <v>1147.83</v>
      </c>
      <c r="F32" s="41">
        <f>'[1]WORKING SPREADSHEET'!V33</f>
        <v>7830.8700000000008</v>
      </c>
      <c r="G32" s="42"/>
      <c r="H32" s="43">
        <f>'[1]WORKING SPREADSHEET'!W33</f>
        <v>10569.550000000001</v>
      </c>
      <c r="I32" s="9"/>
      <c r="J32" s="42">
        <f>SUM(D32:H32)</f>
        <v>27056.47</v>
      </c>
      <c r="K32" s="41">
        <f>'[1]WORKING SPREADSHEET'!Y33</f>
        <v>0</v>
      </c>
      <c r="L32" s="7"/>
    </row>
    <row r="33" spans="1:23" x14ac:dyDescent="0.45">
      <c r="B33" s="8" t="s">
        <v>37</v>
      </c>
      <c r="C33" s="6"/>
      <c r="D33" s="40">
        <f>'[1]WORKING SPREADSHEET'!T34</f>
        <v>0</v>
      </c>
      <c r="E33" s="41">
        <f>'[1]WORKING SPREADSHEET'!U34</f>
        <v>1301.75</v>
      </c>
      <c r="F33" s="41">
        <f>'[1]WORKING SPREADSHEET'!V34</f>
        <v>6383.15</v>
      </c>
      <c r="G33" s="42"/>
      <c r="H33" s="43">
        <f>'[1]WORKING SPREADSHEET'!W34</f>
        <v>7646.6299999999992</v>
      </c>
      <c r="I33" s="9"/>
      <c r="J33" s="42">
        <f>SUM(D33:H33)</f>
        <v>15331.529999999999</v>
      </c>
      <c r="K33" s="41">
        <f>'[1]WORKING SPREADSHEET'!Y34</f>
        <v>31445.689999999995</v>
      </c>
      <c r="L33" s="7"/>
    </row>
    <row r="34" spans="1:23" x14ac:dyDescent="0.45">
      <c r="B34" s="11" t="s">
        <v>38</v>
      </c>
      <c r="C34" s="12"/>
      <c r="D34" s="13">
        <f t="shared" ref="D34:K34" si="1">SUM(D32:D33)</f>
        <v>7508.22</v>
      </c>
      <c r="E34" s="14">
        <f t="shared" si="1"/>
        <v>2449.58</v>
      </c>
      <c r="F34" s="14">
        <f t="shared" si="1"/>
        <v>14214.02</v>
      </c>
      <c r="G34" s="15"/>
      <c r="H34" s="16">
        <f t="shared" si="1"/>
        <v>18216.18</v>
      </c>
      <c r="I34" s="15"/>
      <c r="J34" s="15">
        <f t="shared" si="1"/>
        <v>42388</v>
      </c>
      <c r="K34" s="44">
        <f t="shared" si="1"/>
        <v>31445.689999999995</v>
      </c>
      <c r="L34" s="18"/>
    </row>
    <row r="35" spans="1:23" ht="15.75" x14ac:dyDescent="0.45">
      <c r="B35" s="19" t="s">
        <v>39</v>
      </c>
      <c r="C35" s="20"/>
      <c r="D35" s="45">
        <f>D30+D34</f>
        <v>206567.83999999997</v>
      </c>
      <c r="E35" s="46">
        <f t="shared" ref="E35:K35" si="2">E30+E34</f>
        <v>38204.200000000004</v>
      </c>
      <c r="F35" s="46">
        <f t="shared" si="2"/>
        <v>239194.39999999997</v>
      </c>
      <c r="G35" s="47"/>
      <c r="H35" s="48">
        <f t="shared" si="2"/>
        <v>271478.83999999997</v>
      </c>
      <c r="I35" s="47"/>
      <c r="J35" s="47">
        <f t="shared" si="2"/>
        <v>755445.28</v>
      </c>
      <c r="K35" s="46">
        <f t="shared" si="2"/>
        <v>1311967.1300000001</v>
      </c>
      <c r="L35" s="21"/>
    </row>
    <row r="37" spans="1:23" x14ac:dyDescent="0.45">
      <c r="A37" s="22"/>
      <c r="B37" s="23" t="s">
        <v>40</v>
      </c>
      <c r="C37" s="24"/>
      <c r="D37" s="25"/>
      <c r="E37" s="25"/>
      <c r="F37" s="25"/>
      <c r="G37" s="25"/>
      <c r="H37" s="26"/>
      <c r="I37" s="26"/>
      <c r="J37" s="27"/>
      <c r="K37" s="27"/>
      <c r="L37" s="28"/>
      <c r="M37" s="22"/>
    </row>
    <row r="38" spans="1:23" x14ac:dyDescent="0.45">
      <c r="A38" s="22"/>
      <c r="B38" s="49" t="s">
        <v>41</v>
      </c>
      <c r="C38" s="50"/>
      <c r="D38" s="50"/>
      <c r="E38" s="50"/>
      <c r="F38" s="50"/>
      <c r="G38" s="50"/>
      <c r="H38" s="50"/>
      <c r="I38" s="50"/>
      <c r="J38" s="50"/>
      <c r="K38" s="50"/>
      <c r="L38" s="29"/>
      <c r="M38" s="22"/>
    </row>
    <row r="39" spans="1:23" ht="19.899999999999999" customHeight="1" x14ac:dyDescent="0.45">
      <c r="A39" s="22"/>
      <c r="B39" s="49" t="s">
        <v>42</v>
      </c>
      <c r="C39" s="50"/>
      <c r="D39" s="50"/>
      <c r="E39" s="50"/>
      <c r="F39" s="50"/>
      <c r="G39" s="50"/>
      <c r="H39" s="50"/>
      <c r="I39" s="50"/>
      <c r="J39" s="50"/>
      <c r="K39" s="50"/>
      <c r="L39" s="29"/>
      <c r="M39" s="22"/>
    </row>
    <row r="40" spans="1:23" ht="14.25" customHeight="1" x14ac:dyDescent="0.45">
      <c r="A40" s="22"/>
      <c r="B40" s="51" t="s">
        <v>43</v>
      </c>
      <c r="C40" s="52"/>
      <c r="D40" s="52"/>
      <c r="E40" s="52"/>
      <c r="F40" s="52"/>
      <c r="G40" s="52"/>
      <c r="H40" s="52"/>
      <c r="I40" s="52"/>
      <c r="J40" s="52"/>
      <c r="K40" s="52"/>
      <c r="L40" s="29"/>
      <c r="M40" s="22"/>
    </row>
    <row r="41" spans="1:23" x14ac:dyDescent="0.45">
      <c r="A41" s="22"/>
      <c r="B41" s="51" t="s">
        <v>44</v>
      </c>
      <c r="C41" s="52"/>
      <c r="D41" s="52"/>
      <c r="E41" s="52"/>
      <c r="F41" s="52"/>
      <c r="G41" s="52"/>
      <c r="H41" s="52"/>
      <c r="I41" s="52"/>
      <c r="J41" s="52"/>
      <c r="K41" s="52"/>
      <c r="L41" s="29"/>
      <c r="M41" s="22"/>
    </row>
    <row r="42" spans="1:23" ht="8.25" customHeight="1" x14ac:dyDescent="0.45">
      <c r="A42" s="2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30"/>
      <c r="M42" s="31"/>
      <c r="N42" s="31"/>
      <c r="O42" s="31"/>
      <c r="P42" s="31"/>
      <c r="Q42" s="31"/>
      <c r="R42" s="31"/>
      <c r="S42" s="31"/>
      <c r="T42" s="31"/>
      <c r="U42" s="31"/>
      <c r="V42" s="22"/>
      <c r="W42" s="22"/>
    </row>
    <row r="43" spans="1:23" ht="6.75" customHeight="1" x14ac:dyDescent="0.4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5" spans="1:23" s="32" customFormat="1" ht="10.5" x14ac:dyDescent="0.35">
      <c r="D45" s="33"/>
      <c r="E45" s="33"/>
      <c r="F45" s="33"/>
      <c r="G45" s="33"/>
      <c r="H45" s="33"/>
      <c r="I45" s="33"/>
      <c r="J45" s="33"/>
      <c r="K45" s="33"/>
    </row>
  </sheetData>
  <mergeCells count="10">
    <mergeCell ref="B39:K39"/>
    <mergeCell ref="B40:K40"/>
    <mergeCell ref="B41:K41"/>
    <mergeCell ref="B42:K42"/>
    <mergeCell ref="B1:K1"/>
    <mergeCell ref="B2:C2"/>
    <mergeCell ref="F2:G2"/>
    <mergeCell ref="H2:I2"/>
    <mergeCell ref="K2:L2"/>
    <mergeCell ref="B38:K38"/>
  </mergeCells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Umali</dc:creator>
  <cp:lastModifiedBy>Myrna Umali</cp:lastModifiedBy>
  <cp:lastPrinted>2022-11-02T01:04:37Z</cp:lastPrinted>
  <dcterms:created xsi:type="dcterms:W3CDTF">2022-11-01T01:53:50Z</dcterms:created>
  <dcterms:modified xsi:type="dcterms:W3CDTF">2022-11-18T01:40:06Z</dcterms:modified>
</cp:coreProperties>
</file>