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8.2 Credit card releases\Folder for Publication\2020-2021\2020-2021 Q4 Aug 2021-Ministers' Expenses\"/>
    </mc:Choice>
  </mc:AlternateContent>
  <xr:revisionPtr revIDLastSave="0" documentId="10_ncr:100000_{EE285547-15E6-44F2-9945-8F9C3EDB3269}" xr6:coauthVersionLast="31" xr6:coauthVersionMax="31" xr10:uidLastSave="{00000000-0000-0000-0000-000000000000}"/>
  <bookViews>
    <workbookView xWindow="0" yWindow="0" windowWidth="28800" windowHeight="11415" xr2:uid="{57A10846-A179-485E-BEA7-D0471225DCE8}"/>
  </bookViews>
  <sheets>
    <sheet name="Sheet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J33" i="1"/>
  <c r="H33" i="1"/>
  <c r="G33" i="1"/>
  <c r="E33" i="1"/>
  <c r="J32" i="1"/>
  <c r="J34" i="1" s="1"/>
  <c r="H32" i="1"/>
  <c r="H34" i="1" s="1"/>
  <c r="G32" i="1"/>
  <c r="G34" i="1" s="1"/>
  <c r="E32" i="1"/>
  <c r="E34" i="1" s="1"/>
  <c r="J29" i="1"/>
  <c r="H29" i="1"/>
  <c r="G29" i="1"/>
  <c r="E29" i="1"/>
  <c r="D29" i="1"/>
  <c r="I29" i="1" s="1"/>
  <c r="J28" i="1"/>
  <c r="H28" i="1"/>
  <c r="G28" i="1"/>
  <c r="E28" i="1"/>
  <c r="D28" i="1"/>
  <c r="J27" i="1"/>
  <c r="H27" i="1"/>
  <c r="G27" i="1"/>
  <c r="E27" i="1"/>
  <c r="D27" i="1"/>
  <c r="J26" i="1"/>
  <c r="H26" i="1"/>
  <c r="G26" i="1"/>
  <c r="E26" i="1"/>
  <c r="D26" i="1"/>
  <c r="J25" i="1"/>
  <c r="H25" i="1"/>
  <c r="G25" i="1"/>
  <c r="E25" i="1"/>
  <c r="D25" i="1"/>
  <c r="I25" i="1" s="1"/>
  <c r="J24" i="1"/>
  <c r="H24" i="1"/>
  <c r="G24" i="1"/>
  <c r="E24" i="1"/>
  <c r="D24" i="1"/>
  <c r="J23" i="1"/>
  <c r="H23" i="1"/>
  <c r="G23" i="1"/>
  <c r="E23" i="1"/>
  <c r="D23" i="1"/>
  <c r="J22" i="1"/>
  <c r="H22" i="1"/>
  <c r="G22" i="1"/>
  <c r="E22" i="1"/>
  <c r="D22" i="1"/>
  <c r="J21" i="1"/>
  <c r="H21" i="1"/>
  <c r="G21" i="1"/>
  <c r="E21" i="1"/>
  <c r="D21" i="1"/>
  <c r="I21" i="1" s="1"/>
  <c r="J20" i="1"/>
  <c r="H20" i="1"/>
  <c r="G20" i="1"/>
  <c r="E20" i="1"/>
  <c r="D20" i="1"/>
  <c r="J19" i="1"/>
  <c r="H19" i="1"/>
  <c r="G19" i="1"/>
  <c r="E19" i="1"/>
  <c r="D19" i="1"/>
  <c r="J18" i="1"/>
  <c r="H18" i="1"/>
  <c r="G18" i="1"/>
  <c r="E18" i="1"/>
  <c r="D18" i="1"/>
  <c r="J17" i="1"/>
  <c r="H17" i="1"/>
  <c r="G17" i="1"/>
  <c r="E17" i="1"/>
  <c r="D17" i="1"/>
  <c r="I17" i="1" s="1"/>
  <c r="J16" i="1"/>
  <c r="H16" i="1"/>
  <c r="G16" i="1"/>
  <c r="E16" i="1"/>
  <c r="D16" i="1"/>
  <c r="J15" i="1"/>
  <c r="H15" i="1"/>
  <c r="G15" i="1"/>
  <c r="E15" i="1"/>
  <c r="D15" i="1"/>
  <c r="J14" i="1"/>
  <c r="H14" i="1"/>
  <c r="G14" i="1"/>
  <c r="E14" i="1"/>
  <c r="D14" i="1"/>
  <c r="J13" i="1"/>
  <c r="H13" i="1"/>
  <c r="G13" i="1"/>
  <c r="E13" i="1"/>
  <c r="D13" i="1"/>
  <c r="I13" i="1" s="1"/>
  <c r="J12" i="1"/>
  <c r="H12" i="1"/>
  <c r="G12" i="1"/>
  <c r="E12" i="1"/>
  <c r="D12" i="1"/>
  <c r="J11" i="1"/>
  <c r="H11" i="1"/>
  <c r="G11" i="1"/>
  <c r="E11" i="1"/>
  <c r="D11" i="1"/>
  <c r="J10" i="1"/>
  <c r="H10" i="1"/>
  <c r="G10" i="1"/>
  <c r="E10" i="1"/>
  <c r="D10" i="1"/>
  <c r="J9" i="1"/>
  <c r="H9" i="1"/>
  <c r="G9" i="1"/>
  <c r="E9" i="1"/>
  <c r="D9" i="1"/>
  <c r="I9" i="1" s="1"/>
  <c r="J8" i="1"/>
  <c r="H8" i="1"/>
  <c r="G8" i="1"/>
  <c r="E8" i="1"/>
  <c r="D8" i="1"/>
  <c r="J7" i="1"/>
  <c r="H7" i="1"/>
  <c r="G7" i="1"/>
  <c r="E7" i="1"/>
  <c r="D7" i="1"/>
  <c r="J6" i="1"/>
  <c r="H6" i="1"/>
  <c r="G6" i="1"/>
  <c r="E6" i="1"/>
  <c r="D6" i="1"/>
  <c r="J5" i="1"/>
  <c r="H5" i="1"/>
  <c r="G5" i="1"/>
  <c r="E5" i="1"/>
  <c r="D5" i="1"/>
  <c r="I5" i="1" s="1"/>
  <c r="J4" i="1"/>
  <c r="H4" i="1"/>
  <c r="G4" i="1"/>
  <c r="E4" i="1"/>
  <c r="E30" i="1" s="1"/>
  <c r="D4" i="1"/>
  <c r="G30" i="1" l="1"/>
  <c r="G35" i="1" s="1"/>
  <c r="I14" i="1"/>
  <c r="I26" i="1"/>
  <c r="H30" i="1"/>
  <c r="H35" i="1" s="1"/>
  <c r="I7" i="1"/>
  <c r="I11" i="1"/>
  <c r="I15" i="1"/>
  <c r="I19" i="1"/>
  <c r="I23" i="1"/>
  <c r="I27" i="1"/>
  <c r="I33" i="1"/>
  <c r="E35" i="1"/>
  <c r="I6" i="1"/>
  <c r="I10" i="1"/>
  <c r="I18" i="1"/>
  <c r="I22" i="1"/>
  <c r="I4" i="1"/>
  <c r="J30" i="1"/>
  <c r="J35" i="1" s="1"/>
  <c r="I8" i="1"/>
  <c r="I30" i="1" s="1"/>
  <c r="I12" i="1"/>
  <c r="I16" i="1"/>
  <c r="I20" i="1"/>
  <c r="I24" i="1"/>
  <c r="I28" i="1"/>
  <c r="D30" i="1"/>
  <c r="D35" i="1" s="1"/>
  <c r="I32" i="1"/>
  <c r="I34" i="1" s="1"/>
  <c r="I35" i="1" l="1"/>
</calcChain>
</file>

<file path=xl/sharedStrings.xml><?xml version="1.0" encoding="utf-8"?>
<sst xmlns="http://schemas.openxmlformats.org/spreadsheetml/2006/main" count="49" uniqueCount="49">
  <si>
    <t>MEMBERS OF THE EXECUTIVE EXPENSES FROM 1 APRIL TO 30 JUNE 2021</t>
  </si>
  <si>
    <t>Party</t>
  </si>
  <si>
    <t>Wellington Accommodation</t>
  </si>
  <si>
    <t>Out of Wellington Accommodation (C)</t>
  </si>
  <si>
    <t xml:space="preserve"> Domestic Air Travel</t>
  </si>
  <si>
    <t xml:space="preserve">Official Cabinet Approved International Travel (A) </t>
  </si>
  <si>
    <t>Labour</t>
  </si>
  <si>
    <t>Rt Hon Jacinda Ardern</t>
  </si>
  <si>
    <t>Hon Grant Robertson</t>
  </si>
  <si>
    <t>Hon Kelvin Davis</t>
  </si>
  <si>
    <t>Hon Dr Megan Woods</t>
  </si>
  <si>
    <t>Hon Chris Hipkins</t>
  </si>
  <si>
    <t>Hon Carmel Sepuloni</t>
  </si>
  <si>
    <t>Hon Andrew Little</t>
  </si>
  <si>
    <t>Hon David Parker</t>
  </si>
  <si>
    <t>Hon Nanaia Mahuta</t>
  </si>
  <si>
    <t>Hon Poto Williams</t>
  </si>
  <si>
    <t>Hon Damien O'Connor</t>
  </si>
  <si>
    <t>Hon Stuart Nash</t>
  </si>
  <si>
    <t>Hon Kris Faafoi</t>
  </si>
  <si>
    <t>Hon Peeni Henare</t>
  </si>
  <si>
    <t>Hon Willie Jackson</t>
  </si>
  <si>
    <t>Hon Jan Tinetti</t>
  </si>
  <si>
    <t>Hon Michael Wood</t>
  </si>
  <si>
    <t>Hon Kiritapu Allan</t>
  </si>
  <si>
    <t>Hon Dr David Clark</t>
  </si>
  <si>
    <t>Hon Dr Ayesha Verrall</t>
  </si>
  <si>
    <t>Hon Aupito William Sio</t>
  </si>
  <si>
    <t>Hon Meka Whaitiri</t>
  </si>
  <si>
    <t>Hon Phil Twyford</t>
  </si>
  <si>
    <t>Hon Priyanca Radhakrishnan</t>
  </si>
  <si>
    <t>Mr Rino Tirikatene</t>
  </si>
  <si>
    <t>Dr Deborah Russell</t>
  </si>
  <si>
    <t>Labour  Total</t>
  </si>
  <si>
    <t>Green Party</t>
  </si>
  <si>
    <t>Hon Marama Davidson</t>
  </si>
  <si>
    <t>Hon James Shaw</t>
  </si>
  <si>
    <t>Green Party Total</t>
  </si>
  <si>
    <t>Total Labour and Green</t>
  </si>
  <si>
    <t>Notes</t>
  </si>
  <si>
    <t>These figures may include expenses incurred in previous quarters due to the timing of invoicing.</t>
  </si>
  <si>
    <t>Excludes GST, Fringe Benefit Tax &amp; depreciation as applicable</t>
  </si>
  <si>
    <r>
      <t>(A)</t>
    </r>
    <r>
      <rPr>
        <sz val="11"/>
        <color rgb="FF000000"/>
        <rFont val="Calibri"/>
        <family val="2"/>
      </rPr>
      <t xml:space="preserve"> Ministers, spouse, staff where relevant</t>
    </r>
  </si>
  <si>
    <r>
      <t>(B)</t>
    </r>
    <r>
      <rPr>
        <sz val="11"/>
        <color rgb="FF000000"/>
        <rFont val="Calibri"/>
        <family val="2"/>
      </rPr>
      <t xml:space="preserve"> These figures include the use of VIPT/Crown vehicles, taxis, parking fees and mileage claims</t>
    </r>
  </si>
  <si>
    <t>(D)</t>
  </si>
  <si>
    <r>
      <t>(C)</t>
    </r>
    <r>
      <rPr>
        <sz val="11"/>
        <color rgb="FF000000"/>
        <rFont val="Calibri"/>
        <family val="2"/>
      </rPr>
      <t xml:space="preserve"> Due to the current migration of data to a new financial system being undertaken by DIA, approximately $25K of out-of Wellington accommodation payments will be reported in the next quarter.</t>
    </r>
  </si>
  <si>
    <r>
      <t xml:space="preserve">(D) </t>
    </r>
    <r>
      <rPr>
        <sz val="11"/>
        <color rgb="FF000000"/>
        <rFont val="Calibri"/>
        <family val="2"/>
      </rPr>
      <t>This figure includes accommodation of $2,193 relating to the previous quarter.</t>
    </r>
  </si>
  <si>
    <t>Sub Total Internal Costs</t>
  </si>
  <si>
    <t xml:space="preserve"> Surface Travel (Ministers, Spouse and staff)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</si>
</sst>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(#,###\);\-_)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1" fillId="0" borderId="5" xfId="0" applyFont="1" applyFill="1" applyBorder="1"/>
    <xf numFmtId="2" fontId="1" fillId="0" borderId="6" xfId="0" applyNumberFormat="1" applyFont="1" applyFill="1" applyBorder="1"/>
    <xf numFmtId="2" fontId="1" fillId="0" borderId="4" xfId="0" applyNumberFormat="1" applyFont="1" applyFill="1" applyBorder="1"/>
    <xf numFmtId="2" fontId="1" fillId="0" borderId="5" xfId="0" applyNumberFormat="1" applyFont="1" applyFill="1" applyBorder="1"/>
    <xf numFmtId="0" fontId="1" fillId="0" borderId="4" xfId="0" applyFont="1" applyFill="1" applyBorder="1"/>
    <xf numFmtId="164" fontId="1" fillId="0" borderId="6" xfId="0" applyNumberFormat="1" applyFont="1" applyFill="1" applyBorder="1"/>
    <xf numFmtId="164" fontId="1" fillId="0" borderId="4" xfId="0" applyNumberFormat="1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4" fontId="5" fillId="2" borderId="6" xfId="0" applyNumberFormat="1" applyFont="1" applyFill="1" applyBorder="1"/>
    <xf numFmtId="164" fontId="2" fillId="2" borderId="4" xfId="0" applyNumberFormat="1" applyFont="1" applyFill="1" applyBorder="1" applyAlignment="1">
      <alignment vertical="center"/>
    </xf>
    <xf numFmtId="2" fontId="1" fillId="2" borderId="5" xfId="0" applyNumberFormat="1" applyFont="1" applyFill="1" applyBorder="1"/>
    <xf numFmtId="2" fontId="5" fillId="2" borderId="5" xfId="0" applyNumberFormat="1" applyFont="1" applyFill="1" applyBorder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37" fontId="2" fillId="2" borderId="8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64" fontId="8" fillId="0" borderId="5" xfId="0" applyNumberFormat="1" applyFont="1" applyFill="1" applyBorder="1"/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164" fontId="2" fillId="2" borderId="8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Ministerial%20Expense%20Reporting%20and%20Releases/Quarterly/Quarterly%20release/2021-Q4-Apr%20to%20June%202021/Copy%20of%20Executive%20Expenses%20Disclosure%2001Apr%20to%2030%20Jun%202021-Q42021-(Labour%20and%20%20Green)%20with%20vari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21-consol with variances"/>
      <sheetName val="Final 2021 Q4 Apr-Jun2021"/>
      <sheetName val="FinalDraft 2021Q4 Apr-June 2021"/>
      <sheetName val="Jan-Mar 2021 Q3 FINAL"/>
      <sheetName val="Q4-20 Apr-June2020 FINAL "/>
      <sheetName val="Ranking"/>
    </sheetNames>
    <sheetDataSet>
      <sheetData sheetId="0">
        <row r="4">
          <cell r="AQ4">
            <v>0</v>
          </cell>
          <cell r="AS4">
            <v>187</v>
          </cell>
          <cell r="AT4">
            <v>11395</v>
          </cell>
          <cell r="AU4">
            <v>29851</v>
          </cell>
          <cell r="AW4">
            <v>0</v>
          </cell>
        </row>
        <row r="5">
          <cell r="AQ5">
            <v>0</v>
          </cell>
          <cell r="AS5">
            <v>1692</v>
          </cell>
          <cell r="AT5">
            <v>5857</v>
          </cell>
          <cell r="AU5">
            <v>8973</v>
          </cell>
          <cell r="AW5">
            <v>0</v>
          </cell>
        </row>
        <row r="6">
          <cell r="AQ6">
            <v>11219</v>
          </cell>
          <cell r="AS6">
            <v>3337</v>
          </cell>
          <cell r="AT6">
            <v>11306</v>
          </cell>
          <cell r="AU6">
            <v>11216</v>
          </cell>
          <cell r="AW6">
            <v>0</v>
          </cell>
        </row>
        <row r="7">
          <cell r="AQ7">
            <v>11219</v>
          </cell>
          <cell r="AS7">
            <v>1003</v>
          </cell>
          <cell r="AT7">
            <v>7870</v>
          </cell>
          <cell r="AU7">
            <v>12729</v>
          </cell>
          <cell r="AW7">
            <v>0</v>
          </cell>
        </row>
        <row r="8">
          <cell r="AQ8">
            <v>0</v>
          </cell>
          <cell r="AS8">
            <v>373</v>
          </cell>
          <cell r="AT8">
            <v>3216</v>
          </cell>
          <cell r="AU8">
            <v>10254</v>
          </cell>
          <cell r="AW8">
            <v>0</v>
          </cell>
        </row>
        <row r="9">
          <cell r="AQ9">
            <v>7853</v>
          </cell>
          <cell r="AS9">
            <v>135</v>
          </cell>
          <cell r="AT9">
            <v>6369</v>
          </cell>
          <cell r="AU9">
            <v>11662</v>
          </cell>
          <cell r="AW9">
            <v>0</v>
          </cell>
        </row>
        <row r="10">
          <cell r="AQ10">
            <v>0</v>
          </cell>
          <cell r="AS10">
            <v>2136</v>
          </cell>
          <cell r="AT10">
            <v>9055</v>
          </cell>
          <cell r="AU10">
            <v>14682</v>
          </cell>
          <cell r="AW10">
            <v>0</v>
          </cell>
        </row>
        <row r="11">
          <cell r="AQ11">
            <v>11219</v>
          </cell>
          <cell r="AS11">
            <v>467</v>
          </cell>
          <cell r="AT11">
            <v>10983</v>
          </cell>
          <cell r="AU11">
            <v>11122</v>
          </cell>
          <cell r="AW11">
            <v>0</v>
          </cell>
        </row>
        <row r="12">
          <cell r="AQ12">
            <v>11219</v>
          </cell>
          <cell r="AS12">
            <v>2624</v>
          </cell>
          <cell r="AT12">
            <v>8000</v>
          </cell>
          <cell r="AU12">
            <v>11608</v>
          </cell>
          <cell r="AW12">
            <v>0</v>
          </cell>
        </row>
        <row r="13">
          <cell r="AQ13">
            <v>10603</v>
          </cell>
          <cell r="AS13">
            <v>906</v>
          </cell>
          <cell r="AT13">
            <v>10315</v>
          </cell>
          <cell r="AU13">
            <v>8495</v>
          </cell>
          <cell r="AW13">
            <v>0</v>
          </cell>
        </row>
        <row r="14">
          <cell r="AQ14">
            <v>0</v>
          </cell>
          <cell r="AS14">
            <v>2774</v>
          </cell>
          <cell r="AT14">
            <v>9289</v>
          </cell>
          <cell r="AU14">
            <v>14701</v>
          </cell>
          <cell r="AW14">
            <v>1999</v>
          </cell>
        </row>
        <row r="15">
          <cell r="AQ15">
            <v>11219</v>
          </cell>
          <cell r="AS15">
            <v>4791</v>
          </cell>
          <cell r="AT15">
            <v>7223</v>
          </cell>
          <cell r="AU15">
            <v>17501</v>
          </cell>
          <cell r="AW15">
            <v>0</v>
          </cell>
        </row>
        <row r="16">
          <cell r="AQ16">
            <v>11219</v>
          </cell>
          <cell r="AS16">
            <v>2141</v>
          </cell>
          <cell r="AT16">
            <v>4244</v>
          </cell>
          <cell r="AU16">
            <v>7060</v>
          </cell>
          <cell r="AW16">
            <v>0</v>
          </cell>
        </row>
        <row r="17">
          <cell r="AQ17">
            <v>11219</v>
          </cell>
          <cell r="AS17">
            <v>2898</v>
          </cell>
          <cell r="AT17">
            <v>7331</v>
          </cell>
          <cell r="AU17">
            <v>12246</v>
          </cell>
          <cell r="AW17">
            <v>0</v>
          </cell>
        </row>
        <row r="18">
          <cell r="AQ18">
            <v>11219</v>
          </cell>
          <cell r="AS18">
            <v>2462</v>
          </cell>
          <cell r="AT18">
            <v>11724</v>
          </cell>
          <cell r="AU18">
            <v>9430</v>
          </cell>
          <cell r="AW18">
            <v>0</v>
          </cell>
        </row>
        <row r="19">
          <cell r="AQ19">
            <v>11219</v>
          </cell>
          <cell r="AS19">
            <v>1838</v>
          </cell>
          <cell r="AT19">
            <v>8830</v>
          </cell>
          <cell r="AU19">
            <v>6047</v>
          </cell>
          <cell r="AW19">
            <v>0</v>
          </cell>
        </row>
        <row r="20">
          <cell r="AQ20">
            <v>7853</v>
          </cell>
          <cell r="AS20">
            <v>1248</v>
          </cell>
          <cell r="AT20">
            <v>7879</v>
          </cell>
          <cell r="AU20">
            <v>12790</v>
          </cell>
          <cell r="AW20">
            <v>0</v>
          </cell>
        </row>
        <row r="21">
          <cell r="AQ21">
            <v>11219</v>
          </cell>
          <cell r="AS21">
            <v>808</v>
          </cell>
          <cell r="AT21">
            <v>472</v>
          </cell>
          <cell r="AU21">
            <v>335</v>
          </cell>
          <cell r="AW21">
            <v>0</v>
          </cell>
        </row>
        <row r="22">
          <cell r="AQ22">
            <v>7256</v>
          </cell>
          <cell r="AS22">
            <v>600</v>
          </cell>
          <cell r="AT22">
            <v>8902</v>
          </cell>
          <cell r="AU22">
            <v>10214</v>
          </cell>
          <cell r="AW22">
            <v>0</v>
          </cell>
        </row>
        <row r="23">
          <cell r="AQ23">
            <v>0</v>
          </cell>
          <cell r="AS23">
            <v>863</v>
          </cell>
          <cell r="AT23">
            <v>4819</v>
          </cell>
          <cell r="AU23">
            <v>8736</v>
          </cell>
          <cell r="AW23">
            <v>0</v>
          </cell>
        </row>
        <row r="24">
          <cell r="AQ24">
            <v>13252</v>
          </cell>
          <cell r="AS24">
            <v>1630</v>
          </cell>
          <cell r="AT24">
            <v>13419</v>
          </cell>
          <cell r="AU24">
            <v>12003</v>
          </cell>
          <cell r="AW24">
            <v>0</v>
          </cell>
        </row>
        <row r="25">
          <cell r="AQ25">
            <v>11219</v>
          </cell>
          <cell r="AS25">
            <v>1479</v>
          </cell>
          <cell r="AT25">
            <v>7882</v>
          </cell>
          <cell r="AU25">
            <v>11801</v>
          </cell>
          <cell r="AW25">
            <v>0</v>
          </cell>
        </row>
        <row r="26">
          <cell r="AQ26">
            <v>11219</v>
          </cell>
          <cell r="AS26">
            <v>0</v>
          </cell>
          <cell r="AT26">
            <v>6750</v>
          </cell>
          <cell r="AU26">
            <v>10269</v>
          </cell>
          <cell r="AW26">
            <v>0</v>
          </cell>
        </row>
        <row r="27">
          <cell r="AQ27">
            <v>11219</v>
          </cell>
          <cell r="AS27">
            <v>1198</v>
          </cell>
          <cell r="AT27">
            <v>7488</v>
          </cell>
          <cell r="AU27">
            <v>12756</v>
          </cell>
          <cell r="AW27">
            <v>0</v>
          </cell>
        </row>
        <row r="28">
          <cell r="AQ28">
            <v>0</v>
          </cell>
          <cell r="AS28">
            <v>3147</v>
          </cell>
          <cell r="AT28">
            <v>9169</v>
          </cell>
          <cell r="AU28">
            <v>6440</v>
          </cell>
          <cell r="AW28">
            <v>0</v>
          </cell>
        </row>
        <row r="29">
          <cell r="AQ29">
            <v>5410</v>
          </cell>
          <cell r="AS29">
            <v>435</v>
          </cell>
          <cell r="AT29">
            <v>4121</v>
          </cell>
          <cell r="AU29">
            <v>4194</v>
          </cell>
          <cell r="AW29">
            <v>0</v>
          </cell>
        </row>
        <row r="34">
          <cell r="AS34">
            <v>2923</v>
          </cell>
          <cell r="AT34">
            <v>8932</v>
          </cell>
          <cell r="AU34">
            <v>15000</v>
          </cell>
          <cell r="AW34">
            <v>0</v>
          </cell>
        </row>
        <row r="35">
          <cell r="AS35">
            <v>3669</v>
          </cell>
          <cell r="AT35">
            <v>4824</v>
          </cell>
          <cell r="AU35">
            <v>7710</v>
          </cell>
          <cell r="AW3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BF1B-7659-4C0A-94D3-9696C6E51F9B}">
  <sheetPr>
    <pageSetUpPr fitToPage="1"/>
  </sheetPr>
  <dimension ref="A1:K44"/>
  <sheetViews>
    <sheetView showGridLines="0" tabSelected="1" workbookViewId="0">
      <selection activeCell="N8" sqref="N8"/>
    </sheetView>
  </sheetViews>
  <sheetFormatPr defaultRowHeight="14.25" x14ac:dyDescent="0.45"/>
  <cols>
    <col min="1" max="1" width="0.86328125" style="1" customWidth="1"/>
    <col min="2" max="2" width="24.53125" style="1" customWidth="1"/>
    <col min="3" max="3" width="1.86328125" style="1" customWidth="1"/>
    <col min="4" max="4" width="16" style="1" customWidth="1"/>
    <col min="5" max="5" width="12.33203125" style="1" customWidth="1"/>
    <col min="6" max="6" width="3.3984375" style="1" customWidth="1"/>
    <col min="7" max="7" width="12.73046875" style="1" customWidth="1"/>
    <col min="8" max="8" width="12.3984375" style="1" customWidth="1"/>
    <col min="9" max="9" width="10.33203125" style="1" customWidth="1"/>
    <col min="10" max="10" width="8.86328125" style="1" customWidth="1"/>
    <col min="11" max="11" width="2.33203125" style="1" customWidth="1"/>
    <col min="12" max="12" width="0.6640625" style="1" customWidth="1"/>
    <col min="13" max="16384" width="9.06640625" style="1"/>
  </cols>
  <sheetData>
    <row r="1" spans="1:11" ht="22.9" customHeight="1" x14ac:dyDescent="0.45">
      <c r="B1" s="39" t="s">
        <v>0</v>
      </c>
      <c r="C1" s="39"/>
      <c r="D1" s="39"/>
      <c r="E1" s="39"/>
      <c r="F1" s="39"/>
      <c r="G1" s="39"/>
      <c r="H1" s="39"/>
      <c r="I1" s="39"/>
    </row>
    <row r="2" spans="1:11" ht="68.25" customHeight="1" x14ac:dyDescent="0.45">
      <c r="A2" s="2"/>
      <c r="B2" s="40" t="s">
        <v>1</v>
      </c>
      <c r="C2" s="41"/>
      <c r="D2" s="31" t="s">
        <v>2</v>
      </c>
      <c r="E2" s="42" t="s">
        <v>3</v>
      </c>
      <c r="F2" s="43"/>
      <c r="G2" s="30" t="s">
        <v>4</v>
      </c>
      <c r="H2" s="3" t="s">
        <v>48</v>
      </c>
      <c r="I2" s="3" t="s">
        <v>47</v>
      </c>
      <c r="J2" s="42" t="s">
        <v>5</v>
      </c>
      <c r="K2" s="43"/>
    </row>
    <row r="3" spans="1:11" x14ac:dyDescent="0.45">
      <c r="B3" s="4" t="s">
        <v>6</v>
      </c>
      <c r="C3" s="5"/>
      <c r="D3" s="7"/>
      <c r="E3" s="7"/>
      <c r="F3" s="8"/>
      <c r="G3" s="8"/>
      <c r="H3" s="6"/>
      <c r="I3" s="6"/>
      <c r="J3" s="7"/>
      <c r="K3" s="8"/>
    </row>
    <row r="4" spans="1:11" x14ac:dyDescent="0.45">
      <c r="B4" s="9" t="s">
        <v>7</v>
      </c>
      <c r="C4" s="5"/>
      <c r="D4" s="11">
        <f>'[1]Q4 2021-consol with variances'!AQ4</f>
        <v>0</v>
      </c>
      <c r="E4" s="11">
        <f>'[1]Q4 2021-consol with variances'!AS4</f>
        <v>187</v>
      </c>
      <c r="F4" s="32"/>
      <c r="G4" s="32">
        <f>'[1]Q4 2021-consol with variances'!AT4</f>
        <v>11395</v>
      </c>
      <c r="H4" s="10">
        <f>'[1]Q4 2021-consol with variances'!AU4</f>
        <v>29851</v>
      </c>
      <c r="I4" s="10">
        <f t="shared" ref="I4:I29" si="0">SUM(D4:H4)</f>
        <v>41433</v>
      </c>
      <c r="J4" s="11">
        <f>'[1]Q4 2021-consol with variances'!AW4</f>
        <v>0</v>
      </c>
      <c r="K4" s="8"/>
    </row>
    <row r="5" spans="1:11" x14ac:dyDescent="0.45">
      <c r="B5" s="9" t="s">
        <v>8</v>
      </c>
      <c r="C5" s="5"/>
      <c r="D5" s="11">
        <f>'[1]Q4 2021-consol with variances'!AQ5</f>
        <v>0</v>
      </c>
      <c r="E5" s="11">
        <f>'[1]Q4 2021-consol with variances'!AS5</f>
        <v>1692</v>
      </c>
      <c r="F5" s="32"/>
      <c r="G5" s="32">
        <f>'[1]Q4 2021-consol with variances'!AT5</f>
        <v>5857</v>
      </c>
      <c r="H5" s="10">
        <f>'[1]Q4 2021-consol with variances'!AU5</f>
        <v>8973</v>
      </c>
      <c r="I5" s="10">
        <f t="shared" si="0"/>
        <v>16522</v>
      </c>
      <c r="J5" s="11">
        <f>'[1]Q4 2021-consol with variances'!AW5</f>
        <v>0</v>
      </c>
      <c r="K5" s="8"/>
    </row>
    <row r="6" spans="1:11" x14ac:dyDescent="0.45">
      <c r="B6" s="9" t="s">
        <v>9</v>
      </c>
      <c r="C6" s="5"/>
      <c r="D6" s="11">
        <f>'[1]Q4 2021-consol with variances'!AQ6</f>
        <v>11219</v>
      </c>
      <c r="E6" s="11">
        <f>'[1]Q4 2021-consol with variances'!AS6</f>
        <v>3337</v>
      </c>
      <c r="F6" s="32"/>
      <c r="G6" s="32">
        <f>'[1]Q4 2021-consol with variances'!AT6</f>
        <v>11306</v>
      </c>
      <c r="H6" s="10">
        <f>'[1]Q4 2021-consol with variances'!AU6</f>
        <v>11216</v>
      </c>
      <c r="I6" s="10">
        <f t="shared" si="0"/>
        <v>37078</v>
      </c>
      <c r="J6" s="11">
        <f>'[1]Q4 2021-consol with variances'!AW6</f>
        <v>0</v>
      </c>
      <c r="K6" s="8"/>
    </row>
    <row r="7" spans="1:11" x14ac:dyDescent="0.45">
      <c r="B7" s="9" t="s">
        <v>10</v>
      </c>
      <c r="C7" s="5"/>
      <c r="D7" s="11">
        <f>'[1]Q4 2021-consol with variances'!AQ7</f>
        <v>11219</v>
      </c>
      <c r="E7" s="11">
        <f>'[1]Q4 2021-consol with variances'!AS7</f>
        <v>1003</v>
      </c>
      <c r="F7" s="32"/>
      <c r="G7" s="32">
        <f>'[1]Q4 2021-consol with variances'!AT7</f>
        <v>7870</v>
      </c>
      <c r="H7" s="10">
        <f>'[1]Q4 2021-consol with variances'!AU7</f>
        <v>12729</v>
      </c>
      <c r="I7" s="10">
        <f t="shared" si="0"/>
        <v>32821</v>
      </c>
      <c r="J7" s="11">
        <f>'[1]Q4 2021-consol with variances'!AW7</f>
        <v>0</v>
      </c>
      <c r="K7" s="8"/>
    </row>
    <row r="8" spans="1:11" x14ac:dyDescent="0.45">
      <c r="B8" s="9" t="s">
        <v>11</v>
      </c>
      <c r="C8" s="5"/>
      <c r="D8" s="11">
        <f>'[1]Q4 2021-consol with variances'!AQ8</f>
        <v>0</v>
      </c>
      <c r="E8" s="11">
        <f>'[1]Q4 2021-consol with variances'!AS8</f>
        <v>373</v>
      </c>
      <c r="F8" s="32"/>
      <c r="G8" s="32">
        <f>'[1]Q4 2021-consol with variances'!AT8</f>
        <v>3216</v>
      </c>
      <c r="H8" s="10">
        <f>'[1]Q4 2021-consol with variances'!AU8</f>
        <v>10254</v>
      </c>
      <c r="I8" s="10">
        <f t="shared" si="0"/>
        <v>13843</v>
      </c>
      <c r="J8" s="11">
        <f>'[1]Q4 2021-consol with variances'!AW8</f>
        <v>0</v>
      </c>
      <c r="K8" s="8"/>
    </row>
    <row r="9" spans="1:11" x14ac:dyDescent="0.45">
      <c r="B9" s="9" t="s">
        <v>12</v>
      </c>
      <c r="C9" s="5"/>
      <c r="D9" s="11">
        <f>'[1]Q4 2021-consol with variances'!AQ9</f>
        <v>7853</v>
      </c>
      <c r="E9" s="11">
        <f>'[1]Q4 2021-consol with variances'!AS9</f>
        <v>135</v>
      </c>
      <c r="F9" s="32"/>
      <c r="G9" s="32">
        <f>'[1]Q4 2021-consol with variances'!AT9</f>
        <v>6369</v>
      </c>
      <c r="H9" s="10">
        <f>'[1]Q4 2021-consol with variances'!AU9</f>
        <v>11662</v>
      </c>
      <c r="I9" s="10">
        <f t="shared" si="0"/>
        <v>26019</v>
      </c>
      <c r="J9" s="11">
        <f>'[1]Q4 2021-consol with variances'!AW9</f>
        <v>0</v>
      </c>
      <c r="K9" s="8"/>
    </row>
    <row r="10" spans="1:11" x14ac:dyDescent="0.45">
      <c r="B10" s="9" t="s">
        <v>13</v>
      </c>
      <c r="C10" s="5"/>
      <c r="D10" s="11">
        <f>'[1]Q4 2021-consol with variances'!AQ10</f>
        <v>0</v>
      </c>
      <c r="E10" s="11">
        <f>'[1]Q4 2021-consol with variances'!AS10</f>
        <v>2136</v>
      </c>
      <c r="F10" s="32"/>
      <c r="G10" s="32">
        <f>'[1]Q4 2021-consol with variances'!AT10</f>
        <v>9055</v>
      </c>
      <c r="H10" s="10">
        <f>'[1]Q4 2021-consol with variances'!AU10</f>
        <v>14682</v>
      </c>
      <c r="I10" s="10">
        <f t="shared" si="0"/>
        <v>25873</v>
      </c>
      <c r="J10" s="11">
        <f>'[1]Q4 2021-consol with variances'!AW10</f>
        <v>0</v>
      </c>
      <c r="K10" s="8"/>
    </row>
    <row r="11" spans="1:11" x14ac:dyDescent="0.45">
      <c r="B11" s="9" t="s">
        <v>14</v>
      </c>
      <c r="C11" s="5"/>
      <c r="D11" s="11">
        <f>'[1]Q4 2021-consol with variances'!AQ11</f>
        <v>11219</v>
      </c>
      <c r="E11" s="11">
        <f>'[1]Q4 2021-consol with variances'!AS11</f>
        <v>467</v>
      </c>
      <c r="F11" s="32"/>
      <c r="G11" s="32">
        <f>'[1]Q4 2021-consol with variances'!AT11</f>
        <v>10983</v>
      </c>
      <c r="H11" s="10">
        <f>'[1]Q4 2021-consol with variances'!AU11</f>
        <v>11122</v>
      </c>
      <c r="I11" s="10">
        <f t="shared" si="0"/>
        <v>33791</v>
      </c>
      <c r="J11" s="11">
        <f>'[1]Q4 2021-consol with variances'!AW11</f>
        <v>0</v>
      </c>
      <c r="K11" s="8"/>
    </row>
    <row r="12" spans="1:11" x14ac:dyDescent="0.45">
      <c r="B12" s="9" t="s">
        <v>15</v>
      </c>
      <c r="C12" s="5"/>
      <c r="D12" s="11">
        <f>'[1]Q4 2021-consol with variances'!AQ12</f>
        <v>11219</v>
      </c>
      <c r="E12" s="11">
        <f>'[1]Q4 2021-consol with variances'!AS12</f>
        <v>2624</v>
      </c>
      <c r="F12" s="32"/>
      <c r="G12" s="32">
        <f>'[1]Q4 2021-consol with variances'!AT12</f>
        <v>8000</v>
      </c>
      <c r="H12" s="10">
        <f>'[1]Q4 2021-consol with variances'!AU12</f>
        <v>11608</v>
      </c>
      <c r="I12" s="10">
        <f t="shared" si="0"/>
        <v>33451</v>
      </c>
      <c r="J12" s="11">
        <f>'[1]Q4 2021-consol with variances'!AW12</f>
        <v>0</v>
      </c>
      <c r="K12" s="8"/>
    </row>
    <row r="13" spans="1:11" x14ac:dyDescent="0.45">
      <c r="B13" s="9" t="s">
        <v>16</v>
      </c>
      <c r="C13" s="5"/>
      <c r="D13" s="11">
        <f>'[1]Q4 2021-consol with variances'!AQ13</f>
        <v>10603</v>
      </c>
      <c r="E13" s="11">
        <f>'[1]Q4 2021-consol with variances'!AS13</f>
        <v>906</v>
      </c>
      <c r="F13" s="32"/>
      <c r="G13" s="32">
        <f>'[1]Q4 2021-consol with variances'!AT13</f>
        <v>10315</v>
      </c>
      <c r="H13" s="10">
        <f>'[1]Q4 2021-consol with variances'!AU13</f>
        <v>8495</v>
      </c>
      <c r="I13" s="10">
        <f t="shared" si="0"/>
        <v>30319</v>
      </c>
      <c r="J13" s="11">
        <f>'[1]Q4 2021-consol with variances'!AW13</f>
        <v>0</v>
      </c>
      <c r="K13" s="8"/>
    </row>
    <row r="14" spans="1:11" x14ac:dyDescent="0.45">
      <c r="B14" s="9" t="s">
        <v>17</v>
      </c>
      <c r="C14" s="5"/>
      <c r="D14" s="11">
        <f>'[1]Q4 2021-consol with variances'!AQ14</f>
        <v>0</v>
      </c>
      <c r="E14" s="11">
        <f>'[1]Q4 2021-consol with variances'!AS14</f>
        <v>2774</v>
      </c>
      <c r="F14" s="32"/>
      <c r="G14" s="32">
        <f>'[1]Q4 2021-consol with variances'!AT14</f>
        <v>9289</v>
      </c>
      <c r="H14" s="10">
        <f>'[1]Q4 2021-consol with variances'!AU14</f>
        <v>14701</v>
      </c>
      <c r="I14" s="10">
        <f t="shared" si="0"/>
        <v>26764</v>
      </c>
      <c r="J14" s="11">
        <f>'[1]Q4 2021-consol with variances'!AW14</f>
        <v>1999</v>
      </c>
      <c r="K14" s="8"/>
    </row>
    <row r="15" spans="1:11" x14ac:dyDescent="0.45">
      <c r="B15" s="9" t="s">
        <v>18</v>
      </c>
      <c r="C15" s="5"/>
      <c r="D15" s="11">
        <f>'[1]Q4 2021-consol with variances'!AQ15</f>
        <v>11219</v>
      </c>
      <c r="E15" s="11">
        <f>'[1]Q4 2021-consol with variances'!AS15</f>
        <v>4791</v>
      </c>
      <c r="F15" s="33" t="s">
        <v>44</v>
      </c>
      <c r="G15" s="32">
        <f>'[1]Q4 2021-consol with variances'!AT15</f>
        <v>7223</v>
      </c>
      <c r="H15" s="10">
        <f>'[1]Q4 2021-consol with variances'!AU15</f>
        <v>17501</v>
      </c>
      <c r="I15" s="10">
        <f t="shared" si="0"/>
        <v>40734</v>
      </c>
      <c r="J15" s="11">
        <f>'[1]Q4 2021-consol with variances'!AW15</f>
        <v>0</v>
      </c>
      <c r="K15" s="8"/>
    </row>
    <row r="16" spans="1:11" x14ac:dyDescent="0.45">
      <c r="B16" s="9" t="s">
        <v>19</v>
      </c>
      <c r="C16" s="5"/>
      <c r="D16" s="11">
        <f>'[1]Q4 2021-consol with variances'!AQ16</f>
        <v>11219</v>
      </c>
      <c r="E16" s="11">
        <f>'[1]Q4 2021-consol with variances'!AS16</f>
        <v>2141</v>
      </c>
      <c r="F16" s="32"/>
      <c r="G16" s="32">
        <f>'[1]Q4 2021-consol with variances'!AT16</f>
        <v>4244</v>
      </c>
      <c r="H16" s="10">
        <f>'[1]Q4 2021-consol with variances'!AU16</f>
        <v>7060</v>
      </c>
      <c r="I16" s="10">
        <f t="shared" si="0"/>
        <v>24664</v>
      </c>
      <c r="J16" s="11">
        <f>'[1]Q4 2021-consol with variances'!AW16</f>
        <v>0</v>
      </c>
      <c r="K16" s="8"/>
    </row>
    <row r="17" spans="2:11" x14ac:dyDescent="0.45">
      <c r="B17" s="9" t="s">
        <v>20</v>
      </c>
      <c r="C17" s="5"/>
      <c r="D17" s="11">
        <f>'[1]Q4 2021-consol with variances'!AQ17</f>
        <v>11219</v>
      </c>
      <c r="E17" s="11">
        <f>'[1]Q4 2021-consol with variances'!AS17</f>
        <v>2898</v>
      </c>
      <c r="F17" s="32"/>
      <c r="G17" s="32">
        <f>'[1]Q4 2021-consol with variances'!AT17</f>
        <v>7331</v>
      </c>
      <c r="H17" s="10">
        <f>'[1]Q4 2021-consol with variances'!AU17</f>
        <v>12246</v>
      </c>
      <c r="I17" s="10">
        <f t="shared" si="0"/>
        <v>33694</v>
      </c>
      <c r="J17" s="11">
        <f>'[1]Q4 2021-consol with variances'!AW17</f>
        <v>0</v>
      </c>
      <c r="K17" s="8"/>
    </row>
    <row r="18" spans="2:11" x14ac:dyDescent="0.45">
      <c r="B18" s="9" t="s">
        <v>21</v>
      </c>
      <c r="C18" s="5"/>
      <c r="D18" s="11">
        <f>'[1]Q4 2021-consol with variances'!AQ18</f>
        <v>11219</v>
      </c>
      <c r="E18" s="11">
        <f>'[1]Q4 2021-consol with variances'!AS18</f>
        <v>2462</v>
      </c>
      <c r="F18" s="32"/>
      <c r="G18" s="32">
        <f>'[1]Q4 2021-consol with variances'!AT18</f>
        <v>11724</v>
      </c>
      <c r="H18" s="10">
        <f>'[1]Q4 2021-consol with variances'!AU18</f>
        <v>9430</v>
      </c>
      <c r="I18" s="10">
        <f t="shared" si="0"/>
        <v>34835</v>
      </c>
      <c r="J18" s="11">
        <f>'[1]Q4 2021-consol with variances'!AW18</f>
        <v>0</v>
      </c>
      <c r="K18" s="8"/>
    </row>
    <row r="19" spans="2:11" x14ac:dyDescent="0.45">
      <c r="B19" s="9" t="s">
        <v>22</v>
      </c>
      <c r="C19" s="5"/>
      <c r="D19" s="11">
        <f>'[1]Q4 2021-consol with variances'!AQ19</f>
        <v>11219</v>
      </c>
      <c r="E19" s="11">
        <f>'[1]Q4 2021-consol with variances'!AS19</f>
        <v>1838</v>
      </c>
      <c r="F19" s="32"/>
      <c r="G19" s="32">
        <f>'[1]Q4 2021-consol with variances'!AT19</f>
        <v>8830</v>
      </c>
      <c r="H19" s="10">
        <f>'[1]Q4 2021-consol with variances'!AU19</f>
        <v>6047</v>
      </c>
      <c r="I19" s="10">
        <f t="shared" si="0"/>
        <v>27934</v>
      </c>
      <c r="J19" s="11">
        <f>'[1]Q4 2021-consol with variances'!AW19</f>
        <v>0</v>
      </c>
      <c r="K19" s="8"/>
    </row>
    <row r="20" spans="2:11" x14ac:dyDescent="0.45">
      <c r="B20" s="9" t="s">
        <v>23</v>
      </c>
      <c r="C20" s="5"/>
      <c r="D20" s="11">
        <f>'[1]Q4 2021-consol with variances'!AQ20</f>
        <v>7853</v>
      </c>
      <c r="E20" s="11">
        <f>'[1]Q4 2021-consol with variances'!AS20</f>
        <v>1248</v>
      </c>
      <c r="F20" s="32"/>
      <c r="G20" s="32">
        <f>'[1]Q4 2021-consol with variances'!AT20</f>
        <v>7879</v>
      </c>
      <c r="H20" s="10">
        <f>'[1]Q4 2021-consol with variances'!AU20</f>
        <v>12790</v>
      </c>
      <c r="I20" s="10">
        <f t="shared" si="0"/>
        <v>29770</v>
      </c>
      <c r="J20" s="11">
        <f>'[1]Q4 2021-consol with variances'!AW20</f>
        <v>0</v>
      </c>
      <c r="K20" s="8"/>
    </row>
    <row r="21" spans="2:11" x14ac:dyDescent="0.45">
      <c r="B21" s="9" t="s">
        <v>24</v>
      </c>
      <c r="C21" s="5"/>
      <c r="D21" s="11">
        <f>'[1]Q4 2021-consol with variances'!AQ21</f>
        <v>11219</v>
      </c>
      <c r="E21" s="11">
        <f>'[1]Q4 2021-consol with variances'!AS21</f>
        <v>808</v>
      </c>
      <c r="F21" s="32"/>
      <c r="G21" s="32">
        <f>'[1]Q4 2021-consol with variances'!AT21</f>
        <v>472</v>
      </c>
      <c r="H21" s="10">
        <f>'[1]Q4 2021-consol with variances'!AU21</f>
        <v>335</v>
      </c>
      <c r="I21" s="10">
        <f t="shared" si="0"/>
        <v>12834</v>
      </c>
      <c r="J21" s="11">
        <f>'[1]Q4 2021-consol with variances'!AW21</f>
        <v>0</v>
      </c>
      <c r="K21" s="8"/>
    </row>
    <row r="22" spans="2:11" x14ac:dyDescent="0.45">
      <c r="B22" s="9" t="s">
        <v>25</v>
      </c>
      <c r="C22" s="5"/>
      <c r="D22" s="11">
        <f>'[1]Q4 2021-consol with variances'!AQ22</f>
        <v>7256</v>
      </c>
      <c r="E22" s="11">
        <f>'[1]Q4 2021-consol with variances'!AS22</f>
        <v>600</v>
      </c>
      <c r="F22" s="32"/>
      <c r="G22" s="32">
        <f>'[1]Q4 2021-consol with variances'!AT22</f>
        <v>8902</v>
      </c>
      <c r="H22" s="10">
        <f>'[1]Q4 2021-consol with variances'!AU22</f>
        <v>10214</v>
      </c>
      <c r="I22" s="10">
        <f t="shared" si="0"/>
        <v>26972</v>
      </c>
      <c r="J22" s="11">
        <f>'[1]Q4 2021-consol with variances'!AW22</f>
        <v>0</v>
      </c>
      <c r="K22" s="8"/>
    </row>
    <row r="23" spans="2:11" x14ac:dyDescent="0.45">
      <c r="B23" s="9" t="s">
        <v>26</v>
      </c>
      <c r="C23" s="5"/>
      <c r="D23" s="11">
        <f>'[1]Q4 2021-consol with variances'!AQ23</f>
        <v>0</v>
      </c>
      <c r="E23" s="11">
        <f>'[1]Q4 2021-consol with variances'!AS23</f>
        <v>863</v>
      </c>
      <c r="F23" s="32"/>
      <c r="G23" s="32">
        <f>'[1]Q4 2021-consol with variances'!AT23</f>
        <v>4819</v>
      </c>
      <c r="H23" s="10">
        <f>'[1]Q4 2021-consol with variances'!AU23</f>
        <v>8736</v>
      </c>
      <c r="I23" s="10">
        <f t="shared" si="0"/>
        <v>14418</v>
      </c>
      <c r="J23" s="11">
        <f>'[1]Q4 2021-consol with variances'!AW23</f>
        <v>0</v>
      </c>
      <c r="K23" s="8"/>
    </row>
    <row r="24" spans="2:11" x14ac:dyDescent="0.45">
      <c r="B24" s="9" t="s">
        <v>27</v>
      </c>
      <c r="C24" s="5"/>
      <c r="D24" s="11">
        <f>'[1]Q4 2021-consol with variances'!AQ24</f>
        <v>13252</v>
      </c>
      <c r="E24" s="11">
        <f>'[1]Q4 2021-consol with variances'!AS24</f>
        <v>1630</v>
      </c>
      <c r="F24" s="32"/>
      <c r="G24" s="32">
        <f>'[1]Q4 2021-consol with variances'!AT24</f>
        <v>13419</v>
      </c>
      <c r="H24" s="10">
        <f>'[1]Q4 2021-consol with variances'!AU24</f>
        <v>12003</v>
      </c>
      <c r="I24" s="10">
        <f t="shared" si="0"/>
        <v>40304</v>
      </c>
      <c r="J24" s="11">
        <f>'[1]Q4 2021-consol with variances'!AW24</f>
        <v>0</v>
      </c>
      <c r="K24" s="8"/>
    </row>
    <row r="25" spans="2:11" x14ac:dyDescent="0.45">
      <c r="B25" s="9" t="s">
        <v>28</v>
      </c>
      <c r="C25" s="5"/>
      <c r="D25" s="11">
        <f>'[1]Q4 2021-consol with variances'!AQ25</f>
        <v>11219</v>
      </c>
      <c r="E25" s="11">
        <f>'[1]Q4 2021-consol with variances'!AS25</f>
        <v>1479</v>
      </c>
      <c r="F25" s="32"/>
      <c r="G25" s="32">
        <f>'[1]Q4 2021-consol with variances'!AT25</f>
        <v>7882</v>
      </c>
      <c r="H25" s="10">
        <f>'[1]Q4 2021-consol with variances'!AU25</f>
        <v>11801</v>
      </c>
      <c r="I25" s="10">
        <f t="shared" si="0"/>
        <v>32381</v>
      </c>
      <c r="J25" s="11">
        <f>'[1]Q4 2021-consol with variances'!AW25</f>
        <v>0</v>
      </c>
      <c r="K25" s="8"/>
    </row>
    <row r="26" spans="2:11" x14ac:dyDescent="0.45">
      <c r="B26" s="9" t="s">
        <v>29</v>
      </c>
      <c r="C26" s="5"/>
      <c r="D26" s="11">
        <f>'[1]Q4 2021-consol with variances'!AQ26</f>
        <v>11219</v>
      </c>
      <c r="E26" s="11">
        <f>'[1]Q4 2021-consol with variances'!AS26</f>
        <v>0</v>
      </c>
      <c r="F26" s="32"/>
      <c r="G26" s="32">
        <f>'[1]Q4 2021-consol with variances'!AT26</f>
        <v>6750</v>
      </c>
      <c r="H26" s="10">
        <f>'[1]Q4 2021-consol with variances'!AU26</f>
        <v>10269</v>
      </c>
      <c r="I26" s="10">
        <f t="shared" si="0"/>
        <v>28238</v>
      </c>
      <c r="J26" s="11">
        <f>'[1]Q4 2021-consol with variances'!AW26</f>
        <v>0</v>
      </c>
      <c r="K26" s="8"/>
    </row>
    <row r="27" spans="2:11" x14ac:dyDescent="0.45">
      <c r="B27" s="9" t="s">
        <v>30</v>
      </c>
      <c r="C27" s="5"/>
      <c r="D27" s="11">
        <f>'[1]Q4 2021-consol with variances'!AQ27</f>
        <v>11219</v>
      </c>
      <c r="E27" s="11">
        <f>'[1]Q4 2021-consol with variances'!AS27</f>
        <v>1198</v>
      </c>
      <c r="F27" s="32"/>
      <c r="G27" s="32">
        <f>'[1]Q4 2021-consol with variances'!AT27</f>
        <v>7488</v>
      </c>
      <c r="H27" s="10">
        <f>'[1]Q4 2021-consol with variances'!AU27</f>
        <v>12756</v>
      </c>
      <c r="I27" s="10">
        <f t="shared" si="0"/>
        <v>32661</v>
      </c>
      <c r="J27" s="11">
        <f>'[1]Q4 2021-consol with variances'!AW27</f>
        <v>0</v>
      </c>
      <c r="K27" s="8"/>
    </row>
    <row r="28" spans="2:11" x14ac:dyDescent="0.45">
      <c r="B28" s="9" t="s">
        <v>31</v>
      </c>
      <c r="C28" s="5"/>
      <c r="D28" s="11">
        <f>'[1]Q4 2021-consol with variances'!AQ28</f>
        <v>0</v>
      </c>
      <c r="E28" s="11">
        <f>'[1]Q4 2021-consol with variances'!AS28</f>
        <v>3147</v>
      </c>
      <c r="F28" s="32"/>
      <c r="G28" s="32">
        <f>'[1]Q4 2021-consol with variances'!AT28</f>
        <v>9169</v>
      </c>
      <c r="H28" s="10">
        <f>'[1]Q4 2021-consol with variances'!AU28</f>
        <v>6440</v>
      </c>
      <c r="I28" s="10">
        <f t="shared" si="0"/>
        <v>18756</v>
      </c>
      <c r="J28" s="11">
        <f>'[1]Q4 2021-consol with variances'!AW28</f>
        <v>0</v>
      </c>
      <c r="K28" s="8"/>
    </row>
    <row r="29" spans="2:11" x14ac:dyDescent="0.45">
      <c r="B29" s="9" t="s">
        <v>32</v>
      </c>
      <c r="C29" s="5"/>
      <c r="D29" s="11">
        <f>'[1]Q4 2021-consol with variances'!AQ29</f>
        <v>5410</v>
      </c>
      <c r="E29" s="11">
        <f>'[1]Q4 2021-consol with variances'!AS29</f>
        <v>435</v>
      </c>
      <c r="F29" s="32"/>
      <c r="G29" s="32">
        <f>'[1]Q4 2021-consol with variances'!AT29</f>
        <v>4121</v>
      </c>
      <c r="H29" s="10">
        <f>'[1]Q4 2021-consol with variances'!AU29</f>
        <v>4194</v>
      </c>
      <c r="I29" s="10">
        <f t="shared" si="0"/>
        <v>14160</v>
      </c>
      <c r="J29" s="11">
        <f>'[1]Q4 2021-consol with variances'!AW29</f>
        <v>0</v>
      </c>
      <c r="K29" s="8"/>
    </row>
    <row r="30" spans="2:11" ht="15.75" x14ac:dyDescent="0.45">
      <c r="B30" s="12" t="s">
        <v>33</v>
      </c>
      <c r="C30" s="13"/>
      <c r="D30" s="34">
        <f t="shared" ref="D30:J30" si="1">SUM(D4:D29)</f>
        <v>198074</v>
      </c>
      <c r="E30" s="34">
        <f t="shared" si="1"/>
        <v>41172</v>
      </c>
      <c r="F30" s="35"/>
      <c r="G30" s="35">
        <f t="shared" si="1"/>
        <v>203908</v>
      </c>
      <c r="H30" s="14">
        <f t="shared" si="1"/>
        <v>287115</v>
      </c>
      <c r="I30" s="14">
        <f t="shared" si="1"/>
        <v>730269</v>
      </c>
      <c r="J30" s="15">
        <f t="shared" si="1"/>
        <v>1999</v>
      </c>
      <c r="K30" s="16"/>
    </row>
    <row r="31" spans="2:11" x14ac:dyDescent="0.45">
      <c r="B31" s="4" t="s">
        <v>34</v>
      </c>
      <c r="C31" s="5"/>
      <c r="D31" s="11"/>
      <c r="E31" s="11"/>
      <c r="F31" s="32"/>
      <c r="G31" s="32"/>
      <c r="H31" s="10"/>
      <c r="I31" s="10"/>
      <c r="J31" s="7"/>
      <c r="K31" s="8"/>
    </row>
    <row r="32" spans="2:11" x14ac:dyDescent="0.45">
      <c r="B32" s="9" t="s">
        <v>35</v>
      </c>
      <c r="C32" s="5"/>
      <c r="D32" s="11">
        <v>7853</v>
      </c>
      <c r="E32" s="11">
        <f>'[1]Q4 2021-consol with variances'!AS34</f>
        <v>2923</v>
      </c>
      <c r="F32" s="32"/>
      <c r="G32" s="32">
        <f>'[1]Q4 2021-consol with variances'!AT34</f>
        <v>8932</v>
      </c>
      <c r="H32" s="10">
        <f>'[1]Q4 2021-consol with variances'!AU34</f>
        <v>15000</v>
      </c>
      <c r="I32" s="10">
        <f>SUM(D32:H32)</f>
        <v>34708</v>
      </c>
      <c r="J32" s="11">
        <f>'[1]Q4 2021-consol with variances'!AW34</f>
        <v>0</v>
      </c>
      <c r="K32" s="8"/>
    </row>
    <row r="33" spans="2:11" x14ac:dyDescent="0.45">
      <c r="B33" s="9" t="s">
        <v>36</v>
      </c>
      <c r="C33" s="5"/>
      <c r="D33" s="11">
        <v>0</v>
      </c>
      <c r="E33" s="11">
        <f>'[1]Q4 2021-consol with variances'!AS35</f>
        <v>3669</v>
      </c>
      <c r="F33" s="32"/>
      <c r="G33" s="32">
        <f>'[1]Q4 2021-consol with variances'!AT35</f>
        <v>4824</v>
      </c>
      <c r="H33" s="10">
        <f>'[1]Q4 2021-consol with variances'!AU35</f>
        <v>7710</v>
      </c>
      <c r="I33" s="10">
        <f>SUM(D33:H33)</f>
        <v>16203</v>
      </c>
      <c r="J33" s="11">
        <f>'[1]Q4 2021-consol with variances'!AW35</f>
        <v>0</v>
      </c>
      <c r="K33" s="8"/>
    </row>
    <row r="34" spans="2:11" ht="15.75" x14ac:dyDescent="0.45">
      <c r="B34" s="12" t="s">
        <v>37</v>
      </c>
      <c r="C34" s="13"/>
      <c r="D34" s="34">
        <f t="shared" ref="D34:J34" si="2">SUM(D32:D33)</f>
        <v>7853</v>
      </c>
      <c r="E34" s="34">
        <f t="shared" si="2"/>
        <v>6592</v>
      </c>
      <c r="F34" s="35"/>
      <c r="G34" s="35">
        <f t="shared" si="2"/>
        <v>13756</v>
      </c>
      <c r="H34" s="14">
        <f t="shared" si="2"/>
        <v>22710</v>
      </c>
      <c r="I34" s="14">
        <f t="shared" si="2"/>
        <v>50911</v>
      </c>
      <c r="J34" s="15">
        <f t="shared" si="2"/>
        <v>0</v>
      </c>
      <c r="K34" s="17"/>
    </row>
    <row r="35" spans="2:11" ht="24" customHeight="1" x14ac:dyDescent="0.45">
      <c r="B35" s="18" t="s">
        <v>38</v>
      </c>
      <c r="C35" s="19"/>
      <c r="D35" s="21">
        <f>D30+D34</f>
        <v>205927</v>
      </c>
      <c r="E35" s="21">
        <f t="shared" ref="E35:J35" si="3">E30+E34</f>
        <v>47764</v>
      </c>
      <c r="F35" s="36"/>
      <c r="G35" s="36">
        <f t="shared" si="3"/>
        <v>217664</v>
      </c>
      <c r="H35" s="20">
        <f t="shared" si="3"/>
        <v>309825</v>
      </c>
      <c r="I35" s="20">
        <f t="shared" si="3"/>
        <v>781180</v>
      </c>
      <c r="J35" s="21">
        <f t="shared" si="3"/>
        <v>1999</v>
      </c>
      <c r="K35" s="22"/>
    </row>
    <row r="37" spans="2:11" x14ac:dyDescent="0.45">
      <c r="B37" s="23" t="s">
        <v>39</v>
      </c>
      <c r="C37" s="24"/>
      <c r="D37" s="25"/>
      <c r="E37" s="25"/>
      <c r="F37" s="25"/>
      <c r="G37" s="25"/>
      <c r="H37" s="26"/>
      <c r="I37" s="27"/>
      <c r="J37" s="27"/>
      <c r="K37" s="28"/>
    </row>
    <row r="38" spans="2:11" ht="17.25" customHeight="1" x14ac:dyDescent="0.45">
      <c r="B38" s="44" t="s">
        <v>40</v>
      </c>
      <c r="C38" s="45"/>
      <c r="D38" s="45"/>
      <c r="E38" s="45"/>
      <c r="F38" s="45"/>
      <c r="G38" s="45"/>
      <c r="H38" s="45"/>
      <c r="I38" s="45"/>
      <c r="J38" s="45"/>
      <c r="K38" s="5"/>
    </row>
    <row r="39" spans="2:11" ht="13.9" customHeight="1" x14ac:dyDescent="0.45">
      <c r="B39" s="44" t="s">
        <v>41</v>
      </c>
      <c r="C39" s="45"/>
      <c r="D39" s="45"/>
      <c r="E39" s="45"/>
      <c r="F39" s="45"/>
      <c r="G39" s="45"/>
      <c r="H39" s="45"/>
      <c r="I39" s="45"/>
      <c r="J39" s="45"/>
      <c r="K39" s="5"/>
    </row>
    <row r="40" spans="2:11" x14ac:dyDescent="0.45">
      <c r="B40" s="46" t="s">
        <v>42</v>
      </c>
      <c r="C40" s="47"/>
      <c r="D40" s="47"/>
      <c r="E40" s="47"/>
      <c r="F40" s="47"/>
      <c r="G40" s="47"/>
      <c r="H40" s="47"/>
      <c r="I40" s="47"/>
      <c r="J40" s="47"/>
      <c r="K40" s="5"/>
    </row>
    <row r="41" spans="2:11" x14ac:dyDescent="0.45">
      <c r="B41" s="46" t="s">
        <v>43</v>
      </c>
      <c r="C41" s="47"/>
      <c r="D41" s="47"/>
      <c r="E41" s="47"/>
      <c r="F41" s="47"/>
      <c r="G41" s="47"/>
      <c r="H41" s="47"/>
      <c r="I41" s="47"/>
      <c r="J41" s="47"/>
      <c r="K41" s="5"/>
    </row>
    <row r="42" spans="2:11" ht="28.25" customHeight="1" x14ac:dyDescent="0.45">
      <c r="B42" s="48" t="s">
        <v>45</v>
      </c>
      <c r="C42" s="49"/>
      <c r="D42" s="49"/>
      <c r="E42" s="49"/>
      <c r="F42" s="49"/>
      <c r="G42" s="49"/>
      <c r="H42" s="49"/>
      <c r="I42" s="49"/>
      <c r="J42" s="49"/>
      <c r="K42" s="50"/>
    </row>
    <row r="43" spans="2:11" x14ac:dyDescent="0.45">
      <c r="B43" s="37" t="s">
        <v>46</v>
      </c>
      <c r="C43" s="38"/>
      <c r="D43" s="38"/>
      <c r="E43" s="38"/>
      <c r="F43" s="38"/>
      <c r="G43" s="38"/>
      <c r="H43" s="38"/>
      <c r="I43" s="38"/>
      <c r="J43" s="38"/>
      <c r="K43" s="29"/>
    </row>
    <row r="44" spans="2:11" ht="8.25" customHeight="1" x14ac:dyDescent="0.45"/>
  </sheetData>
  <mergeCells count="10">
    <mergeCell ref="B43:J43"/>
    <mergeCell ref="B1:I1"/>
    <mergeCell ref="B2:C2"/>
    <mergeCell ref="E2:F2"/>
    <mergeCell ref="J2:K2"/>
    <mergeCell ref="B38:J38"/>
    <mergeCell ref="B39:J39"/>
    <mergeCell ref="B40:J40"/>
    <mergeCell ref="B41:J41"/>
    <mergeCell ref="B42:K42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Myrna Umali</dc:creator>
  <cp:lastModifiedBy>Myrna Umali</cp:lastModifiedBy>
  <cp:lastPrinted>2021-08-02T01:08:05Z</cp:lastPrinted>
  <dcterms:created xsi:type="dcterms:W3CDTF">2021-07-28T03:25:26Z</dcterms:created>
  <dcterms:modified xsi:type="dcterms:W3CDTF">2021-08-24T05:42:13Z</dcterms:modified>
</cp:coreProperties>
</file>