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795" windowHeight="12270" activeTab="0"/>
  </bookViews>
  <sheets>
    <sheet name="Statistics" sheetId="1" r:id="rId1"/>
    <sheet name="notes" sheetId="2" r:id="rId2"/>
  </sheets>
  <externalReferences>
    <externalReference r:id="rId5"/>
  </externalReferences>
  <definedNames>
    <definedName name="_xlnm.Print_Area" localSheetId="1">'notes'!$A$1:$O$33</definedName>
    <definedName name="_xlnm.Print_Area" localSheetId="0">'Statistics'!$A$1:$AA$42</definedName>
  </definedNames>
  <calcPr fullCalcOnLoad="1"/>
</workbook>
</file>

<file path=xl/sharedStrings.xml><?xml version="1.0" encoding="utf-8"?>
<sst xmlns="http://schemas.openxmlformats.org/spreadsheetml/2006/main" count="49" uniqueCount="17">
  <si>
    <r>
      <t>Actual dollars</t>
    </r>
    <r>
      <rPr>
        <sz val="14"/>
        <rFont val="Arial"/>
        <family val="2"/>
      </rPr>
      <t xml:space="preserve"> (non-inflation adjusted) for gambling operators' financial year-end.</t>
    </r>
  </si>
  <si>
    <t>$m</t>
  </si>
  <si>
    <t>NZ RACING BOARD (TAB)</t>
  </si>
  <si>
    <t>Expenditure</t>
  </si>
  <si>
    <t>Dividends</t>
  </si>
  <si>
    <t>Turnover</t>
  </si>
  <si>
    <t>NZ LOTTERIES COMMISSION</t>
  </si>
  <si>
    <t>Prizes</t>
  </si>
  <si>
    <t>GAMING MACHINES (outside Casinos)</t>
  </si>
  <si>
    <t>CASINOS</t>
  </si>
  <si>
    <t>TOTAL</t>
  </si>
  <si>
    <t>NOTE:</t>
  </si>
  <si>
    <t>This table must be read in conjunction with the explanations on the back.</t>
  </si>
  <si>
    <t>Totals may differ from the sum of column entries due to rounding.</t>
  </si>
  <si>
    <t>DISCLAIMER:</t>
  </si>
  <si>
    <t>The Department has compiled these statistics using information from the Electronic Monitoring System and gambling operators.</t>
  </si>
  <si>
    <t>The Department takes no responsibility for any decisions made on the basis of these statistics.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</si>
</sst>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00_-;\-* #,##0.000_-;_-* &quot;-&quot;??_-;_-@_-"/>
    <numFmt numFmtId="166" formatCode="0.0%"/>
  </numFmts>
  <fonts count="47">
    <font>
      <sz val="10"/>
      <name val="Arial"/>
      <family val="0"/>
    </font>
    <font>
      <sz val="11"/>
      <color indexed="8"/>
      <name val="Calibri"/>
      <family val="2"/>
    </font>
    <font>
      <b/>
      <sz val="14"/>
      <name val="Arial"/>
      <family val="2"/>
    </font>
    <font>
      <sz val="14"/>
      <name val="Arial"/>
      <family val="2"/>
    </font>
    <font>
      <b/>
      <sz val="13"/>
      <name val="Arial"/>
      <family val="2"/>
    </font>
    <font>
      <b/>
      <sz val="16"/>
      <name val="Arial"/>
      <family val="2"/>
    </font>
    <font>
      <sz val="13.5"/>
      <name val="Arial"/>
      <family val="2"/>
    </font>
    <font>
      <b/>
      <sz val="18"/>
      <name val="Arial"/>
      <family val="2"/>
    </font>
    <font>
      <sz val="12"/>
      <name val="Arial"/>
      <family val="2"/>
    </font>
    <font>
      <sz val="11"/>
      <name val="Arial"/>
      <family val="2"/>
    </font>
    <font>
      <sz val="16"/>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top/>
      <bottom style="thin"/>
    </border>
    <border>
      <left/>
      <right style="medium"/>
      <top/>
      <bottom style="thin"/>
    </border>
    <border>
      <left style="medium"/>
      <right/>
      <top style="thin"/>
      <bottom/>
    </border>
    <border>
      <left/>
      <right/>
      <top style="thin"/>
      <bottom/>
    </border>
    <border>
      <left/>
      <right style="medium"/>
      <top/>
      <bottom/>
    </border>
    <border>
      <left style="medium"/>
      <right/>
      <top/>
      <bottom style="thin"/>
    </border>
    <border>
      <left style="medium"/>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3">
    <xf numFmtId="0" fontId="0" fillId="0" borderId="0" xfId="0" applyAlignment="1">
      <alignment/>
    </xf>
    <xf numFmtId="0" fontId="2" fillId="0" borderId="0" xfId="0" applyFont="1" applyBorder="1" applyAlignment="1">
      <alignment/>
    </xf>
    <xf numFmtId="0" fontId="3" fillId="0" borderId="0" xfId="0" applyFont="1" applyBorder="1" applyAlignment="1">
      <alignment/>
    </xf>
    <xf numFmtId="0" fontId="3" fillId="0" borderId="0" xfId="0" applyFont="1" applyAlignment="1">
      <alignment/>
    </xf>
    <xf numFmtId="0" fontId="0" fillId="0" borderId="10" xfId="0" applyBorder="1" applyAlignment="1">
      <alignment/>
    </xf>
    <xf numFmtId="0" fontId="0" fillId="0" borderId="0" xfId="0"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Border="1" applyAlignment="1">
      <alignment horizontal="center"/>
    </xf>
    <xf numFmtId="0" fontId="4" fillId="0" borderId="15" xfId="0" applyFont="1" applyBorder="1" applyAlignment="1">
      <alignment horizontal="center"/>
    </xf>
    <xf numFmtId="0" fontId="4" fillId="0" borderId="15" xfId="0" applyFont="1" applyBorder="1" applyAlignment="1" applyProtection="1">
      <alignment horizontal="center"/>
      <protection locked="0"/>
    </xf>
    <xf numFmtId="0" fontId="4" fillId="0" borderId="16" xfId="0" applyFont="1" applyBorder="1" applyAlignment="1">
      <alignment horizontal="center"/>
    </xf>
    <xf numFmtId="0" fontId="3" fillId="0" borderId="17" xfId="0" applyFont="1" applyBorder="1" applyAlignment="1">
      <alignment/>
    </xf>
    <xf numFmtId="0" fontId="2" fillId="0" borderId="18" xfId="0" applyFont="1" applyBorder="1" applyAlignment="1">
      <alignment/>
    </xf>
    <xf numFmtId="0" fontId="3" fillId="0" borderId="18" xfId="0" applyFont="1" applyBorder="1" applyAlignment="1">
      <alignment/>
    </xf>
    <xf numFmtId="0" fontId="3" fillId="0" borderId="19" xfId="0" applyFont="1" applyBorder="1" applyAlignment="1">
      <alignment/>
    </xf>
    <xf numFmtId="0" fontId="5" fillId="0" borderId="14" xfId="0" applyFont="1" applyBorder="1" applyAlignment="1">
      <alignment/>
    </xf>
    <xf numFmtId="164" fontId="3" fillId="0" borderId="0" xfId="42" applyNumberFormat="1" applyFont="1" applyBorder="1" applyAlignment="1">
      <alignment/>
    </xf>
    <xf numFmtId="165" fontId="3" fillId="0" borderId="0" xfId="42" applyNumberFormat="1" applyFont="1" applyBorder="1" applyAlignment="1">
      <alignment/>
    </xf>
    <xf numFmtId="164" fontId="3" fillId="0" borderId="19" xfId="42" applyNumberFormat="1" applyFont="1" applyBorder="1" applyAlignment="1">
      <alignment/>
    </xf>
    <xf numFmtId="0" fontId="6" fillId="0" borderId="14" xfId="0" applyFont="1" applyBorder="1" applyAlignment="1">
      <alignment/>
    </xf>
    <xf numFmtId="164" fontId="6" fillId="0" borderId="0" xfId="42" applyNumberFormat="1" applyFont="1" applyBorder="1" applyAlignment="1">
      <alignment/>
    </xf>
    <xf numFmtId="1" fontId="6" fillId="0" borderId="0" xfId="42" applyNumberFormat="1" applyFont="1" applyBorder="1" applyAlignment="1">
      <alignment/>
    </xf>
    <xf numFmtId="1" fontId="6" fillId="0" borderId="0" xfId="42" applyNumberFormat="1" applyFont="1" applyBorder="1" applyAlignment="1">
      <alignment horizontal="right"/>
    </xf>
    <xf numFmtId="1" fontId="3" fillId="0" borderId="0" xfId="42" applyNumberFormat="1" applyFont="1" applyBorder="1" applyAlignment="1">
      <alignment/>
    </xf>
    <xf numFmtId="1" fontId="3" fillId="0" borderId="0" xfId="42" applyNumberFormat="1" applyFont="1" applyFill="1" applyBorder="1" applyAlignment="1">
      <alignment/>
    </xf>
    <xf numFmtId="1" fontId="3" fillId="0" borderId="19" xfId="42" applyNumberFormat="1" applyFont="1" applyFill="1" applyBorder="1" applyAlignment="1">
      <alignment/>
    </xf>
    <xf numFmtId="1" fontId="6" fillId="0" borderId="0" xfId="42" applyNumberFormat="1" applyFont="1" applyFill="1" applyBorder="1" applyAlignment="1">
      <alignment/>
    </xf>
    <xf numFmtId="0" fontId="3" fillId="0" borderId="20" xfId="0" applyFont="1" applyBorder="1" applyAlignment="1">
      <alignment/>
    </xf>
    <xf numFmtId="164" fontId="3" fillId="0" borderId="15" xfId="42" applyNumberFormat="1" applyFont="1" applyBorder="1" applyAlignment="1">
      <alignment/>
    </xf>
    <xf numFmtId="1" fontId="3" fillId="0" borderId="15" xfId="42" applyNumberFormat="1" applyFont="1" applyBorder="1" applyAlignment="1">
      <alignment/>
    </xf>
    <xf numFmtId="1" fontId="3" fillId="0" borderId="16" xfId="42" applyNumberFormat="1" applyFont="1" applyBorder="1" applyAlignment="1">
      <alignment/>
    </xf>
    <xf numFmtId="164" fontId="3" fillId="0" borderId="18" xfId="42" applyNumberFormat="1" applyFont="1" applyBorder="1" applyAlignment="1">
      <alignment/>
    </xf>
    <xf numFmtId="1" fontId="3" fillId="0" borderId="18" xfId="42" applyNumberFormat="1" applyFont="1" applyBorder="1" applyAlignment="1">
      <alignment/>
    </xf>
    <xf numFmtId="1" fontId="3" fillId="0" borderId="19" xfId="42" applyNumberFormat="1" applyFont="1" applyBorder="1" applyAlignment="1">
      <alignment/>
    </xf>
    <xf numFmtId="1" fontId="3" fillId="0" borderId="0" xfId="42" applyNumberFormat="1" applyFont="1" applyBorder="1" applyAlignment="1">
      <alignment horizontal="right"/>
    </xf>
    <xf numFmtId="1" fontId="3" fillId="0" borderId="19" xfId="42" applyNumberFormat="1" applyFont="1" applyBorder="1" applyAlignment="1">
      <alignment horizontal="right"/>
    </xf>
    <xf numFmtId="1" fontId="3" fillId="0" borderId="0" xfId="42" applyNumberFormat="1" applyFont="1" applyBorder="1" applyAlignment="1">
      <alignment/>
    </xf>
    <xf numFmtId="1" fontId="3" fillId="0" borderId="15" xfId="42" applyNumberFormat="1" applyFont="1" applyBorder="1" applyAlignment="1" applyProtection="1">
      <alignment horizontal="right"/>
      <protection locked="0"/>
    </xf>
    <xf numFmtId="0" fontId="0" fillId="0" borderId="0" xfId="0" applyFill="1" applyBorder="1" applyAlignment="1">
      <alignment/>
    </xf>
    <xf numFmtId="0" fontId="3" fillId="0" borderId="14" xfId="0" applyFont="1" applyBorder="1" applyAlignment="1">
      <alignment/>
    </xf>
    <xf numFmtId="0" fontId="3" fillId="0" borderId="21" xfId="0" applyFont="1" applyBorder="1" applyAlignment="1">
      <alignment/>
    </xf>
    <xf numFmtId="0" fontId="3" fillId="0" borderId="10" xfId="0" applyFont="1" applyBorder="1" applyAlignment="1">
      <alignment/>
    </xf>
    <xf numFmtId="1" fontId="3" fillId="0" borderId="10" xfId="0" applyNumberFormat="1" applyFont="1" applyBorder="1" applyAlignment="1">
      <alignment/>
    </xf>
    <xf numFmtId="0" fontId="3" fillId="0" borderId="22" xfId="0" applyFont="1" applyBorder="1" applyAlignment="1">
      <alignment/>
    </xf>
    <xf numFmtId="0" fontId="5" fillId="0" borderId="0" xfId="0" applyFont="1" applyBorder="1" applyAlignment="1">
      <alignment/>
    </xf>
    <xf numFmtId="0" fontId="8" fillId="0" borderId="0" xfId="0" applyFont="1" applyAlignment="1">
      <alignment/>
    </xf>
    <xf numFmtId="0" fontId="9" fillId="0" borderId="0" xfId="0" applyFont="1" applyAlignment="1">
      <alignment vertical="top"/>
    </xf>
    <xf numFmtId="0" fontId="10" fillId="0" borderId="0" xfId="0" applyFont="1" applyAlignment="1">
      <alignment/>
    </xf>
    <xf numFmtId="0" fontId="6" fillId="0" borderId="0" xfId="0" applyFont="1" applyAlignment="1">
      <alignment/>
    </xf>
    <xf numFmtId="0" fontId="6" fillId="0" borderId="0" xfId="0" applyFont="1" applyBorder="1" applyAlignment="1">
      <alignment/>
    </xf>
    <xf numFmtId="0" fontId="7" fillId="0" borderId="0" xfId="0" applyFont="1" applyAlignment="1">
      <alignment textRotation="180"/>
    </xf>
    <xf numFmtId="0" fontId="7" fillId="0" borderId="0" xfId="0" applyFont="1" applyFill="1" applyAlignment="1">
      <alignment horizontal="center" vertical="center" textRotation="180"/>
    </xf>
    <xf numFmtId="0" fontId="10" fillId="0" borderId="0" xfId="0" applyFont="1" applyAlignment="1">
      <alignment textRotation="180"/>
    </xf>
    <xf numFmtId="0" fontId="0" fillId="0" borderId="0" xfId="0" applyFill="1" applyAlignment="1">
      <alignment/>
    </xf>
    <xf numFmtId="0" fontId="11" fillId="0" borderId="0" xfId="0" applyFont="1" applyFill="1" applyBorder="1" applyAlignment="1">
      <alignment horizontal="right"/>
    </xf>
    <xf numFmtId="0" fontId="0" fillId="0" borderId="0" xfId="0" applyFont="1" applyFill="1" applyBorder="1" applyAlignment="1">
      <alignment/>
    </xf>
    <xf numFmtId="3" fontId="11" fillId="0" borderId="0" xfId="42" applyNumberFormat="1" applyFont="1" applyFill="1" applyBorder="1" applyAlignment="1">
      <alignment horizontal="right"/>
    </xf>
    <xf numFmtId="166" fontId="0" fillId="0" borderId="0" xfId="42" applyNumberFormat="1" applyFont="1" applyFill="1" applyBorder="1" applyAlignment="1">
      <alignment horizontal="right"/>
    </xf>
    <xf numFmtId="0" fontId="7" fillId="0" borderId="12" xfId="0" applyFont="1" applyFill="1" applyBorder="1" applyAlignment="1">
      <alignment horizontal="center" vertical="center" textRotation="180"/>
    </xf>
    <xf numFmtId="0" fontId="7" fillId="0" borderId="0" xfId="0" applyFont="1" applyFill="1" applyAlignment="1">
      <alignment horizontal="center" vertical="center" textRotation="18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9"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314325</xdr:colOff>
      <xdr:row>30</xdr:row>
      <xdr:rowOff>76200</xdr:rowOff>
    </xdr:from>
    <xdr:to>
      <xdr:col>27</xdr:col>
      <xdr:colOff>228600</xdr:colOff>
      <xdr:row>35</xdr:row>
      <xdr:rowOff>38100</xdr:rowOff>
    </xdr:to>
    <xdr:pic>
      <xdr:nvPicPr>
        <xdr:cNvPr id="1" name="Picture 1"/>
        <xdr:cNvPicPr preferRelativeResize="1">
          <a:picLocks noChangeAspect="1"/>
        </xdr:cNvPicPr>
      </xdr:nvPicPr>
      <xdr:blipFill>
        <a:blip r:embed="rId1"/>
        <a:stretch>
          <a:fillRect/>
        </a:stretch>
      </xdr:blipFill>
      <xdr:spPr>
        <a:xfrm>
          <a:off x="11868150" y="7058025"/>
          <a:ext cx="4543425"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133350</xdr:rowOff>
    </xdr:from>
    <xdr:to>
      <xdr:col>14</xdr:col>
      <xdr:colOff>561975</xdr:colOff>
      <xdr:row>31</xdr:row>
      <xdr:rowOff>142875</xdr:rowOff>
    </xdr:to>
    <xdr:sp>
      <xdr:nvSpPr>
        <xdr:cNvPr id="1" name="TextBox 1"/>
        <xdr:cNvSpPr txBox="1">
          <a:spLocks noChangeArrowheads="1"/>
        </xdr:cNvSpPr>
      </xdr:nvSpPr>
      <xdr:spPr>
        <a:xfrm>
          <a:off x="28575" y="133350"/>
          <a:ext cx="9067800" cy="5029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Gambling</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Expenditure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EXPLANATIONS</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PAGE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Turnover</a:t>
          </a:r>
          <a:r>
            <a:rPr lang="en-US" cap="none" sz="1000" b="0" i="0" u="none" baseline="0">
              <a:solidFill>
                <a:srgbClr val="000000"/>
              </a:solidFill>
              <a:latin typeface="Calibri"/>
              <a:ea typeface="Calibri"/>
              <a:cs typeface="Calibri"/>
            </a:rPr>
            <a:t> is the total (gross) amount wagered by gamblers. This figure is published by the New Zealand Lotteries Commission and by the New Zealand Racing Board for TAB betting. It includes a ‘churn’ factor, or re-investment, where the same dollar is counted more than once. This is particularly relevant for rapid re-investment forms of gaming like gaming machines or race betting. For example, if a player has $20 to spend on a gaming machine and plays until the full $20 is lost, it is likely that this $20 will be recorded on the machine's meters as $120 or more of turnover (gross amount wagered). Turnover is not an indicator of the amount spent by players or of the profit of the operator.
</a:t>
          </a:r>
          <a:r>
            <a:rPr lang="en-US" cap="none" sz="1000" b="1" i="0" u="none" baseline="0">
              <a:solidFill>
                <a:srgbClr val="000000"/>
              </a:solidFill>
              <a:latin typeface="Calibri"/>
              <a:ea typeface="Calibri"/>
              <a:cs typeface="Calibri"/>
            </a:rPr>
            <a:t>Expenditure</a:t>
          </a:r>
          <a:r>
            <a:rPr lang="en-US" cap="none" sz="1000" b="0" i="0" u="none" baseline="0">
              <a:solidFill>
                <a:srgbClr val="000000"/>
              </a:solidFill>
              <a:latin typeface="Calibri"/>
              <a:ea typeface="Calibri"/>
              <a:cs typeface="Calibri"/>
            </a:rPr>
            <a:t> and </a:t>
          </a:r>
          <a:r>
            <a:rPr lang="en-US" cap="none" sz="1000" b="1" i="0" u="none" baseline="0">
              <a:solidFill>
                <a:srgbClr val="000000"/>
              </a:solidFill>
              <a:latin typeface="Calibri"/>
              <a:ea typeface="Calibri"/>
              <a:cs typeface="Calibri"/>
            </a:rPr>
            <a:t>Gross Profit</a:t>
          </a:r>
          <a:r>
            <a:rPr lang="en-US" cap="none" sz="1000" b="0" i="0" u="none" baseline="0">
              <a:solidFill>
                <a:srgbClr val="000000"/>
              </a:solidFill>
              <a:latin typeface="Calibri"/>
              <a:ea typeface="Calibri"/>
              <a:cs typeface="Calibri"/>
            </a:rPr>
            <a:t> are interchangeable terms that mean gross amount wagered minus the amount paid out or credited as prizes or dividends. Expenditure is the amount lost or spent by players</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or the gross profit of the gaming operator. In the above example, the gross profit calculated by the machine meters will be $20.
</a:t>
          </a:r>
          <a:r>
            <a:rPr lang="en-US" cap="none" sz="1000" b="1" i="0" u="none" baseline="0">
              <a:solidFill>
                <a:srgbClr val="000000"/>
              </a:solidFill>
              <a:latin typeface="Calibri"/>
              <a:ea typeface="Calibri"/>
              <a:cs typeface="Calibri"/>
            </a:rPr>
            <a:t>Financial year-end</a:t>
          </a:r>
          <a:r>
            <a:rPr lang="en-US" cap="none" sz="1000" b="0" i="0" u="none" baseline="0">
              <a:solidFill>
                <a:srgbClr val="000000"/>
              </a:solidFill>
              <a:latin typeface="Calibri"/>
              <a:ea typeface="Calibri"/>
              <a:cs typeface="Calibri"/>
            </a:rPr>
            <a:t>: Most gambling operators have a balance date of 30 June. Where the balance date differs (e.g. New Zealand Racing Board at 31 July) the figures shown are as at the balance date.
</a:t>
          </a:r>
          <a:r>
            <a:rPr lang="en-US" cap="none" sz="1000" b="1" i="0" u="none" baseline="0">
              <a:solidFill>
                <a:srgbClr val="000000"/>
              </a:solidFill>
              <a:latin typeface="Calibri"/>
              <a:ea typeface="Calibri"/>
              <a:cs typeface="Calibri"/>
            </a:rPr>
            <a:t>New Zealand</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Racing Board (TAB) </a:t>
          </a:r>
          <a:r>
            <a:rPr lang="en-US" cap="none" sz="1000" b="0" i="0" u="none" baseline="0">
              <a:solidFill>
                <a:srgbClr val="000000"/>
              </a:solidFill>
              <a:latin typeface="Calibri"/>
              <a:ea typeface="Calibri"/>
              <a:cs typeface="Calibri"/>
            </a:rPr>
            <a:t>data includes the introduction of new TAB products, including sports betting from 1996 and fixed odds racing betting from 1997. Previously it was ‘totalisator’ racing betting only. Data for 1996 onwards are therefore not strictly comparable with previous years.
</a:t>
          </a:r>
          <a:r>
            <a:rPr lang="en-US" cap="none" sz="1000" b="1" i="0" u="none" baseline="0">
              <a:solidFill>
                <a:srgbClr val="000000"/>
              </a:solidFill>
              <a:latin typeface="Calibri"/>
              <a:ea typeface="Calibri"/>
              <a:cs typeface="Calibri"/>
            </a:rPr>
            <a:t>New Zealand Lotteries Commission</a:t>
          </a:r>
          <a:r>
            <a:rPr lang="en-US" cap="none" sz="1000" b="0" i="0" u="none" baseline="0">
              <a:solidFill>
                <a:srgbClr val="000000"/>
              </a:solidFill>
              <a:latin typeface="Calibri"/>
              <a:ea typeface="Calibri"/>
              <a:cs typeface="Calibri"/>
            </a:rPr>
            <a:t> figures for 1989 are for 15 months, as its financial year-end changed from 31 March to 30 June.
</a:t>
          </a:r>
          <a:r>
            <a:rPr lang="en-US" cap="none" sz="1000" b="1" i="0" u="none" baseline="0">
              <a:solidFill>
                <a:srgbClr val="000000"/>
              </a:solidFill>
              <a:latin typeface="Calibri"/>
              <a:ea typeface="Calibri"/>
              <a:cs typeface="Calibri"/>
            </a:rPr>
            <a:t>Gaming machine</a:t>
          </a:r>
          <a:r>
            <a:rPr lang="en-US" cap="none" sz="1000" b="0" i="0" u="none" baseline="0">
              <a:solidFill>
                <a:srgbClr val="000000"/>
              </a:solidFill>
              <a:latin typeface="Calibri"/>
              <a:ea typeface="Calibri"/>
              <a:cs typeface="Calibri"/>
            </a:rPr>
            <a:t> data from 2008 onwards is collected by, and available from, the Department’s Electronic Monitoring System (EMS). In previous years, figures were estimated using aggregate gaming duty figures and information collected by the Department. Gaming machine turnover was calculated by applying a percentage return to players to the expenditure estimate: 83% from 1989–1991, 85% from 1992–1996 and 88% from 1997–2007 inclusive, resulting in turnover or gross amount wagered for – 1991: $632m; 1992: $732m; 1993: $815m; 1994: $965m; 1995: $1,138m; 1996: $1,313m; 1997: $1,913m; 1998: $2,400m; 1999: $3,000m; 2000: $3,747m; 2001: $4,978m; 2002: $6,478m; 2003: $7,845m; 2004: $8,625m; 2005: $8,558m; 2006: $7,546m; and 2007: $7,921m</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Casino</a:t>
          </a:r>
          <a:r>
            <a:rPr lang="en-US" cap="none" sz="1000" b="0" i="0" u="none" baseline="0">
              <a:solidFill>
                <a:srgbClr val="000000"/>
              </a:solidFill>
              <a:latin typeface="Calibri"/>
              <a:ea typeface="Calibri"/>
              <a:cs typeface="Calibri"/>
            </a:rPr>
            <a:t> data is estimated using aggregate gaming duty figures and/or information collected by the Department. The gross amount wagered at casinos is estimated for – 1995: $313m; 1996: $914m; 1997: $1,883m; 1998: $1,914m; 1999: $2,297m; 2000: $2,858m; 2001: $3,075m; 2002: $3,417m; 2003: $3,805m; 2004: $4,033m; 2005: $3,936m; 2006: $4,104m; 2007: $3,912m; 2008: $3,974m; 2009: $3,879m; 2010: $3,783m; 2011: $3,929m</a:t>
          </a:r>
          <a:r>
            <a:rPr lang="en-US" cap="none" sz="1000" b="0" i="0" u="none" baseline="0">
              <a:solidFill>
                <a:srgbClr val="000000"/>
              </a:solidFill>
              <a:latin typeface="Calibri"/>
              <a:ea typeface="Calibri"/>
              <a:cs typeface="Calibri"/>
            </a:rPr>
            <a:t>; 2012: $4,244; and 2013: $4,334. </a:t>
          </a:r>
          <a:r>
            <a:rPr lang="en-US" cap="none" sz="1000" b="0" i="0" u="none" baseline="0">
              <a:solidFill>
                <a:srgbClr val="000000"/>
              </a:solidFill>
              <a:latin typeface="Calibri"/>
              <a:ea typeface="Calibri"/>
              <a:cs typeface="Calibri"/>
            </a:rPr>
            <a:t>Part-year trading is included in 1995 by Christchurch Casino, 1996 by SkyCity Auckland, 2000 by Queenstown's Wharf Casino and the Dunedin Casino, 2001 by SkyCity Queenstown, and 2003 by SkyCity Hamilton.
</a:t>
          </a:r>
          <a:r>
            <a:rPr lang="en-US" cap="none" sz="1000" b="1" i="0" u="none" baseline="0">
              <a:solidFill>
                <a:srgbClr val="000000"/>
              </a:solidFill>
              <a:latin typeface="Calibri"/>
              <a:ea typeface="Calibri"/>
              <a:cs typeface="Calibri"/>
            </a:rPr>
            <a:t>This explanations page must be read in conjunction with the gambling expenditure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Policy Group, The Department of Internal Affairs, December 2013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grossli\LOCALS~1\Temp\RSL_DMS.tmp\30-10%2010-16-22%203799674DA%20-%20Stats-table%201988-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istics"/>
      <sheetName val="notes"/>
      <sheetName val="Graphs"/>
      <sheetName val="NOMINAL"/>
      <sheetName val="ADJUSTED"/>
      <sheetName val="gaming machines (not casino)"/>
      <sheetName val="to communities"/>
      <sheetName val="Casino breakdown"/>
      <sheetName val="CPI Index"/>
      <sheetName val="StatsNZ CPI"/>
    </sheetNames>
    <sheetDataSet>
      <sheetData sheetId="5">
        <row r="11">
          <cell r="C11">
            <v>825.9956370100007</v>
          </cell>
        </row>
      </sheetData>
      <sheetData sheetId="7">
        <row r="14">
          <cell r="C14">
            <v>520.059404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52"/>
  <sheetViews>
    <sheetView tabSelected="1" zoomScale="75" zoomScaleNormal="75" zoomScaleSheetLayoutView="75" zoomScalePageLayoutView="75" workbookViewId="0" topLeftCell="A1">
      <selection activeCell="A1" sqref="A1"/>
    </sheetView>
  </sheetViews>
  <sheetFormatPr defaultColWidth="9.140625" defaultRowHeight="12.75"/>
  <cols>
    <col min="1" max="1" width="56.57421875" style="0" customWidth="1"/>
    <col min="2" max="2" width="10.00390625" style="0" hidden="1" customWidth="1"/>
    <col min="3" max="4" width="7.57421875" style="0" customWidth="1"/>
    <col min="5" max="5" width="7.421875" style="0" bestFit="1" customWidth="1"/>
    <col min="6" max="9" width="6.57421875" style="0" bestFit="1" customWidth="1"/>
    <col min="10" max="11" width="7.421875" style="0" bestFit="1" customWidth="1"/>
    <col min="12" max="21" width="7.57421875" style="0" bestFit="1" customWidth="1"/>
    <col min="22" max="22" width="8.8515625" style="0" bestFit="1" customWidth="1"/>
    <col min="23" max="27" width="7.57421875" style="0" bestFit="1" customWidth="1"/>
  </cols>
  <sheetData>
    <row r="1" spans="1:26" ht="18">
      <c r="A1" s="1" t="s">
        <v>0</v>
      </c>
      <c r="B1" s="2"/>
      <c r="C1" s="2"/>
      <c r="D1" s="2"/>
      <c r="E1" s="2"/>
      <c r="F1" s="2"/>
      <c r="G1" s="2"/>
      <c r="H1" s="2"/>
      <c r="I1" s="2"/>
      <c r="J1" s="2"/>
      <c r="K1" s="2"/>
      <c r="L1" s="2"/>
      <c r="M1" s="2"/>
      <c r="N1" s="2"/>
      <c r="O1" s="2"/>
      <c r="P1" s="2"/>
      <c r="Q1" s="2"/>
      <c r="R1" s="2"/>
      <c r="S1" s="2"/>
      <c r="T1" s="2"/>
      <c r="U1" s="3"/>
      <c r="V1" s="3"/>
      <c r="W1" s="3"/>
      <c r="X1" s="3"/>
      <c r="Y1" s="3"/>
      <c r="Z1" s="3"/>
    </row>
    <row r="2" spans="1:27" ht="18.75" thickBot="1">
      <c r="A2" s="2"/>
      <c r="B2" s="2"/>
      <c r="C2" s="2"/>
      <c r="D2" s="2"/>
      <c r="E2" s="2"/>
      <c r="F2" s="2"/>
      <c r="G2" s="2"/>
      <c r="H2" s="2"/>
      <c r="I2" s="2"/>
      <c r="J2" s="2"/>
      <c r="K2" s="2"/>
      <c r="L2" s="2"/>
      <c r="M2" s="2"/>
      <c r="N2" s="2"/>
      <c r="O2" s="2"/>
      <c r="P2" s="2"/>
      <c r="Q2" s="2"/>
      <c r="R2" s="2"/>
      <c r="S2" s="2"/>
      <c r="T2" s="2"/>
      <c r="U2" s="3"/>
      <c r="V2" s="3"/>
      <c r="W2" s="3"/>
      <c r="X2" s="3"/>
      <c r="Y2" s="3"/>
      <c r="Z2" s="3"/>
      <c r="AA2" s="4"/>
    </row>
    <row r="3" spans="1:27" ht="16.5">
      <c r="A3" s="6"/>
      <c r="B3" s="7">
        <v>1988</v>
      </c>
      <c r="C3" s="7">
        <v>1989</v>
      </c>
      <c r="D3" s="7">
        <v>1990</v>
      </c>
      <c r="E3" s="7">
        <v>1991</v>
      </c>
      <c r="F3" s="7">
        <v>1992</v>
      </c>
      <c r="G3" s="7">
        <v>1993</v>
      </c>
      <c r="H3" s="7">
        <v>1994</v>
      </c>
      <c r="I3" s="7">
        <v>1995</v>
      </c>
      <c r="J3" s="7">
        <v>1996</v>
      </c>
      <c r="K3" s="7">
        <v>1997</v>
      </c>
      <c r="L3" s="7">
        <v>1998</v>
      </c>
      <c r="M3" s="7">
        <v>1999</v>
      </c>
      <c r="N3" s="7">
        <v>2000</v>
      </c>
      <c r="O3" s="7">
        <v>2001</v>
      </c>
      <c r="P3" s="7">
        <v>2002</v>
      </c>
      <c r="Q3" s="7">
        <v>2003</v>
      </c>
      <c r="R3" s="7">
        <v>2004</v>
      </c>
      <c r="S3" s="7">
        <v>2005</v>
      </c>
      <c r="T3" s="7">
        <v>2006</v>
      </c>
      <c r="U3" s="7">
        <v>2007</v>
      </c>
      <c r="V3" s="7">
        <v>2008</v>
      </c>
      <c r="W3" s="7">
        <v>2009</v>
      </c>
      <c r="X3" s="7">
        <v>2010</v>
      </c>
      <c r="Y3" s="7">
        <v>2011</v>
      </c>
      <c r="Z3" s="7">
        <v>2012</v>
      </c>
      <c r="AA3" s="8">
        <v>2013</v>
      </c>
    </row>
    <row r="4" spans="1:27" ht="16.5">
      <c r="A4" s="9"/>
      <c r="B4" s="10" t="s">
        <v>1</v>
      </c>
      <c r="C4" s="10" t="s">
        <v>1</v>
      </c>
      <c r="D4" s="10" t="s">
        <v>1</v>
      </c>
      <c r="E4" s="10" t="s">
        <v>1</v>
      </c>
      <c r="F4" s="10" t="s">
        <v>1</v>
      </c>
      <c r="G4" s="10" t="s">
        <v>1</v>
      </c>
      <c r="H4" s="10" t="s">
        <v>1</v>
      </c>
      <c r="I4" s="10" t="s">
        <v>1</v>
      </c>
      <c r="J4" s="10" t="s">
        <v>1</v>
      </c>
      <c r="K4" s="10" t="s">
        <v>1</v>
      </c>
      <c r="L4" s="10" t="s">
        <v>1</v>
      </c>
      <c r="M4" s="10" t="s">
        <v>1</v>
      </c>
      <c r="N4" s="10" t="s">
        <v>1</v>
      </c>
      <c r="O4" s="10" t="s">
        <v>1</v>
      </c>
      <c r="P4" s="10" t="s">
        <v>1</v>
      </c>
      <c r="Q4" s="10" t="s">
        <v>1</v>
      </c>
      <c r="R4" s="10" t="s">
        <v>1</v>
      </c>
      <c r="S4" s="11" t="s">
        <v>1</v>
      </c>
      <c r="T4" s="11" t="s">
        <v>1</v>
      </c>
      <c r="U4" s="11" t="s">
        <v>1</v>
      </c>
      <c r="V4" s="11" t="s">
        <v>1</v>
      </c>
      <c r="W4" s="11" t="s">
        <v>1</v>
      </c>
      <c r="X4" s="12" t="s">
        <v>1</v>
      </c>
      <c r="Y4" s="11" t="s">
        <v>1</v>
      </c>
      <c r="Z4" s="11" t="s">
        <v>1</v>
      </c>
      <c r="AA4" s="13" t="s">
        <v>1</v>
      </c>
    </row>
    <row r="5" spans="1:27" ht="18">
      <c r="A5" s="14"/>
      <c r="B5" s="15"/>
      <c r="C5" s="15"/>
      <c r="D5" s="15"/>
      <c r="E5" s="15"/>
      <c r="F5" s="15"/>
      <c r="G5" s="15"/>
      <c r="H5" s="15"/>
      <c r="I5" s="15"/>
      <c r="J5" s="15"/>
      <c r="K5" s="15"/>
      <c r="L5" s="16"/>
      <c r="M5" s="15"/>
      <c r="N5" s="15"/>
      <c r="O5" s="16"/>
      <c r="P5" s="16"/>
      <c r="Q5" s="16"/>
      <c r="R5" s="16"/>
      <c r="S5" s="2"/>
      <c r="T5" s="2"/>
      <c r="U5" s="2"/>
      <c r="V5" s="2"/>
      <c r="W5" s="2"/>
      <c r="X5" s="2"/>
      <c r="Y5" s="2"/>
      <c r="Z5" s="2"/>
      <c r="AA5" s="17"/>
    </row>
    <row r="6" spans="1:27" ht="20.25">
      <c r="A6" s="18" t="s">
        <v>2</v>
      </c>
      <c r="B6" s="19"/>
      <c r="C6" s="19"/>
      <c r="D6" s="19"/>
      <c r="E6" s="19"/>
      <c r="F6" s="19"/>
      <c r="G6" s="19"/>
      <c r="H6" s="19"/>
      <c r="I6" s="19"/>
      <c r="J6" s="19"/>
      <c r="K6" s="19"/>
      <c r="L6" s="19"/>
      <c r="M6" s="19"/>
      <c r="N6" s="19"/>
      <c r="O6" s="19"/>
      <c r="P6" s="19"/>
      <c r="Q6" s="19"/>
      <c r="R6" s="19"/>
      <c r="S6" s="19"/>
      <c r="T6" s="19"/>
      <c r="U6" s="19"/>
      <c r="V6" s="19"/>
      <c r="W6" s="19"/>
      <c r="X6" s="19"/>
      <c r="Y6" s="19"/>
      <c r="Z6" s="20"/>
      <c r="AA6" s="21"/>
    </row>
    <row r="7" spans="1:27" ht="18">
      <c r="A7" s="22" t="s">
        <v>3</v>
      </c>
      <c r="B7" s="23">
        <v>220</v>
      </c>
      <c r="C7" s="24">
        <v>232</v>
      </c>
      <c r="D7" s="24">
        <v>230</v>
      </c>
      <c r="E7" s="24">
        <v>222</v>
      </c>
      <c r="F7" s="24">
        <v>203</v>
      </c>
      <c r="G7" s="24">
        <v>198</v>
      </c>
      <c r="H7" s="24">
        <v>199</v>
      </c>
      <c r="I7" s="24">
        <v>209</v>
      </c>
      <c r="J7" s="24">
        <v>211</v>
      </c>
      <c r="K7" s="24">
        <v>217</v>
      </c>
      <c r="L7" s="24">
        <v>220</v>
      </c>
      <c r="M7" s="24">
        <v>225</v>
      </c>
      <c r="N7" s="24">
        <v>227</v>
      </c>
      <c r="O7" s="24">
        <v>224</v>
      </c>
      <c r="P7" s="24">
        <v>228</v>
      </c>
      <c r="Q7" s="24">
        <v>234</v>
      </c>
      <c r="R7" s="25">
        <v>238.67100000000005</v>
      </c>
      <c r="S7" s="24">
        <v>247.29999999999995</v>
      </c>
      <c r="T7" s="24">
        <v>258.3129999999999</v>
      </c>
      <c r="U7" s="26">
        <v>269.15200000000004</v>
      </c>
      <c r="V7" s="27">
        <v>272.42599999999993</v>
      </c>
      <c r="W7" s="27">
        <v>269.25</v>
      </c>
      <c r="X7" s="27">
        <v>278.39300000000003</v>
      </c>
      <c r="Y7" s="26">
        <v>272.7930000000001</v>
      </c>
      <c r="Z7" s="27">
        <f>Z9-Z8</f>
        <v>282.951</v>
      </c>
      <c r="AA7" s="28">
        <f>AA9-AA8</f>
        <v>294.28499999999985</v>
      </c>
    </row>
    <row r="8" spans="1:27" ht="18">
      <c r="A8" s="22" t="s">
        <v>4</v>
      </c>
      <c r="B8" s="23">
        <v>802</v>
      </c>
      <c r="C8" s="24">
        <v>848</v>
      </c>
      <c r="D8" s="24">
        <v>815</v>
      </c>
      <c r="E8" s="24">
        <v>789</v>
      </c>
      <c r="F8" s="24">
        <v>717</v>
      </c>
      <c r="G8" s="24">
        <v>704</v>
      </c>
      <c r="H8" s="24">
        <v>712</v>
      </c>
      <c r="I8" s="24">
        <v>746</v>
      </c>
      <c r="J8" s="24">
        <v>822</v>
      </c>
      <c r="K8" s="24">
        <v>914</v>
      </c>
      <c r="L8" s="24">
        <v>928</v>
      </c>
      <c r="M8" s="24">
        <v>921</v>
      </c>
      <c r="N8" s="24">
        <v>931</v>
      </c>
      <c r="O8" s="24">
        <v>919</v>
      </c>
      <c r="P8" s="24">
        <v>955</v>
      </c>
      <c r="Q8" s="24">
        <v>973</v>
      </c>
      <c r="R8" s="24">
        <v>993.5</v>
      </c>
      <c r="S8" s="24">
        <v>1025.539</v>
      </c>
      <c r="T8" s="24">
        <v>1106.179</v>
      </c>
      <c r="U8" s="29">
        <v>1166.406</v>
      </c>
      <c r="V8" s="29">
        <v>1255.286</v>
      </c>
      <c r="W8" s="27">
        <v>1244.209</v>
      </c>
      <c r="X8" s="27">
        <v>1304.341</v>
      </c>
      <c r="Y8" s="29">
        <v>1260.608</v>
      </c>
      <c r="Z8" s="29">
        <v>1336.388</v>
      </c>
      <c r="AA8" s="28">
        <v>1422.219</v>
      </c>
    </row>
    <row r="9" spans="1:27" ht="18">
      <c r="A9" s="22" t="s">
        <v>5</v>
      </c>
      <c r="B9" s="23">
        <v>1022</v>
      </c>
      <c r="C9" s="24">
        <v>1080</v>
      </c>
      <c r="D9" s="24">
        <v>1045</v>
      </c>
      <c r="E9" s="24">
        <v>1012</v>
      </c>
      <c r="F9" s="24">
        <v>920</v>
      </c>
      <c r="G9" s="24">
        <v>901</v>
      </c>
      <c r="H9" s="24">
        <v>910</v>
      </c>
      <c r="I9" s="24">
        <v>954</v>
      </c>
      <c r="J9" s="24">
        <v>1034</v>
      </c>
      <c r="K9" s="24">
        <v>1131</v>
      </c>
      <c r="L9" s="24">
        <v>1148</v>
      </c>
      <c r="M9" s="24">
        <v>1145</v>
      </c>
      <c r="N9" s="24">
        <v>1158</v>
      </c>
      <c r="O9" s="24">
        <v>1143</v>
      </c>
      <c r="P9" s="24">
        <v>1182</v>
      </c>
      <c r="Q9" s="24">
        <v>1207</v>
      </c>
      <c r="R9" s="24">
        <v>1232.171</v>
      </c>
      <c r="S9" s="24">
        <v>1272.839</v>
      </c>
      <c r="T9" s="24">
        <v>1364.492</v>
      </c>
      <c r="U9" s="29">
        <v>1435.558</v>
      </c>
      <c r="V9" s="29">
        <v>1527.712</v>
      </c>
      <c r="W9" s="27">
        <v>1513.459</v>
      </c>
      <c r="X9" s="27">
        <v>1582.734</v>
      </c>
      <c r="Y9" s="29">
        <v>1533.401</v>
      </c>
      <c r="Z9" s="29">
        <v>1619.339</v>
      </c>
      <c r="AA9" s="28">
        <v>1716.504</v>
      </c>
    </row>
    <row r="10" spans="1:27" ht="18">
      <c r="A10" s="30"/>
      <c r="B10" s="31"/>
      <c r="C10" s="32"/>
      <c r="D10" s="32"/>
      <c r="E10" s="32"/>
      <c r="F10" s="32"/>
      <c r="G10" s="32"/>
      <c r="H10" s="32"/>
      <c r="I10" s="32"/>
      <c r="J10" s="32"/>
      <c r="K10" s="32"/>
      <c r="L10" s="32"/>
      <c r="M10" s="32"/>
      <c r="N10" s="32"/>
      <c r="O10" s="32"/>
      <c r="P10" s="32"/>
      <c r="Q10" s="32"/>
      <c r="R10" s="32"/>
      <c r="S10" s="32"/>
      <c r="T10" s="32"/>
      <c r="U10" s="32"/>
      <c r="V10" s="32"/>
      <c r="W10" s="32"/>
      <c r="X10" s="32"/>
      <c r="Y10" s="32"/>
      <c r="Z10" s="32"/>
      <c r="AA10" s="33"/>
    </row>
    <row r="11" spans="1:27" ht="18">
      <c r="A11" s="14"/>
      <c r="B11" s="34"/>
      <c r="C11" s="35"/>
      <c r="D11" s="35"/>
      <c r="E11" s="35"/>
      <c r="F11" s="35"/>
      <c r="G11" s="35"/>
      <c r="H11" s="35"/>
      <c r="I11" s="35"/>
      <c r="J11" s="35"/>
      <c r="K11" s="35"/>
      <c r="L11" s="35"/>
      <c r="M11" s="35"/>
      <c r="N11" s="35"/>
      <c r="O11" s="35"/>
      <c r="P11" s="35"/>
      <c r="Q11" s="35"/>
      <c r="R11" s="35"/>
      <c r="S11" s="26"/>
      <c r="T11" s="26"/>
      <c r="U11" s="26"/>
      <c r="V11" s="26"/>
      <c r="W11" s="26"/>
      <c r="X11" s="26"/>
      <c r="Y11" s="26"/>
      <c r="Z11" s="26"/>
      <c r="AA11" s="36"/>
    </row>
    <row r="12" spans="1:27" ht="20.25">
      <c r="A12" s="18" t="s">
        <v>6</v>
      </c>
      <c r="B12" s="19"/>
      <c r="C12" s="26"/>
      <c r="D12" s="26"/>
      <c r="E12" s="26"/>
      <c r="F12" s="26"/>
      <c r="G12" s="26"/>
      <c r="H12" s="26"/>
      <c r="I12" s="26"/>
      <c r="J12" s="26"/>
      <c r="K12" s="26"/>
      <c r="L12" s="26"/>
      <c r="M12" s="26"/>
      <c r="N12" s="26"/>
      <c r="O12" s="26"/>
      <c r="P12" s="26"/>
      <c r="Q12" s="26"/>
      <c r="R12" s="26"/>
      <c r="S12" s="26"/>
      <c r="T12" s="26"/>
      <c r="U12" s="26"/>
      <c r="V12" s="26"/>
      <c r="W12" s="26"/>
      <c r="X12" s="26"/>
      <c r="Y12" s="26"/>
      <c r="Z12" s="26"/>
      <c r="AA12" s="36"/>
    </row>
    <row r="13" spans="1:27" ht="18">
      <c r="A13" s="22" t="s">
        <v>3</v>
      </c>
      <c r="B13" s="23">
        <v>95</v>
      </c>
      <c r="C13" s="25">
        <v>194</v>
      </c>
      <c r="D13" s="24">
        <v>252</v>
      </c>
      <c r="E13" s="24">
        <v>246</v>
      </c>
      <c r="F13" s="24">
        <v>250</v>
      </c>
      <c r="G13" s="24">
        <v>247</v>
      </c>
      <c r="H13" s="24">
        <v>270</v>
      </c>
      <c r="I13" s="24">
        <v>275</v>
      </c>
      <c r="J13" s="24">
        <v>281</v>
      </c>
      <c r="K13" s="24">
        <f>K15-K14</f>
        <v>285</v>
      </c>
      <c r="L13" s="24">
        <f>L15-L14</f>
        <v>288.077</v>
      </c>
      <c r="M13" s="24">
        <f>M15-M14</f>
        <v>288</v>
      </c>
      <c r="N13" s="24">
        <f>N15-N14</f>
        <v>276.741</v>
      </c>
      <c r="O13" s="24">
        <f>O15-O14</f>
        <v>268.46399999999994</v>
      </c>
      <c r="P13" s="24">
        <v>251.35399999999998</v>
      </c>
      <c r="Q13" s="24">
        <v>238.67200000000003</v>
      </c>
      <c r="R13" s="24">
        <v>281.549</v>
      </c>
      <c r="S13" s="24">
        <v>280.08299999999997</v>
      </c>
      <c r="T13" s="24">
        <v>321.05</v>
      </c>
      <c r="U13" s="26">
        <v>330.5420000000001</v>
      </c>
      <c r="V13" s="26">
        <v>345.963</v>
      </c>
      <c r="W13" s="37">
        <v>403.80100000000004</v>
      </c>
      <c r="X13" s="37">
        <v>346.622</v>
      </c>
      <c r="Y13" s="37">
        <v>404.477</v>
      </c>
      <c r="Z13" s="37">
        <f>Z15-Z14</f>
        <v>418.73900000000003</v>
      </c>
      <c r="AA13" s="38">
        <f>AA15-AA14</f>
        <v>431.82400000000007</v>
      </c>
    </row>
    <row r="14" spans="1:27" ht="18">
      <c r="A14" s="22" t="s">
        <v>7</v>
      </c>
      <c r="B14" s="23">
        <v>124</v>
      </c>
      <c r="C14" s="25">
        <v>239</v>
      </c>
      <c r="D14" s="24">
        <v>292</v>
      </c>
      <c r="E14" s="24">
        <v>288</v>
      </c>
      <c r="F14" s="24">
        <v>305</v>
      </c>
      <c r="G14" s="24">
        <v>311</v>
      </c>
      <c r="H14" s="24">
        <v>338</v>
      </c>
      <c r="I14" s="24">
        <v>348</v>
      </c>
      <c r="J14" s="24">
        <v>344</v>
      </c>
      <c r="K14" s="24">
        <v>348</v>
      </c>
      <c r="L14" s="24">
        <v>350.659</v>
      </c>
      <c r="M14" s="24">
        <v>356</v>
      </c>
      <c r="N14" s="24">
        <f>331.363+16.458</f>
        <v>347.821</v>
      </c>
      <c r="O14" s="24">
        <f>321.456+15.735</f>
        <v>337.19100000000003</v>
      </c>
      <c r="P14" s="24">
        <v>309.488</v>
      </c>
      <c r="Q14" s="24">
        <v>301.20799999999997</v>
      </c>
      <c r="R14" s="24">
        <v>347.27</v>
      </c>
      <c r="S14" s="24">
        <v>349.991</v>
      </c>
      <c r="T14" s="24">
        <v>398.156</v>
      </c>
      <c r="U14" s="29">
        <v>414.30699999999996</v>
      </c>
      <c r="V14" s="29">
        <v>431.997</v>
      </c>
      <c r="W14" s="37">
        <v>503.899</v>
      </c>
      <c r="X14" s="39">
        <v>435.684</v>
      </c>
      <c r="Y14" s="29">
        <v>521.471</v>
      </c>
      <c r="Z14" s="29">
        <v>529.404</v>
      </c>
      <c r="AA14" s="38">
        <f>475+39.935</f>
        <v>514.935</v>
      </c>
    </row>
    <row r="15" spans="1:27" ht="18">
      <c r="A15" s="22" t="s">
        <v>5</v>
      </c>
      <c r="B15" s="23">
        <v>219</v>
      </c>
      <c r="C15" s="25">
        <v>433</v>
      </c>
      <c r="D15" s="24">
        <v>544</v>
      </c>
      <c r="E15" s="24">
        <v>534</v>
      </c>
      <c r="F15" s="24">
        <v>556</v>
      </c>
      <c r="G15" s="24">
        <v>558</v>
      </c>
      <c r="H15" s="24">
        <v>608</v>
      </c>
      <c r="I15" s="24">
        <v>623</v>
      </c>
      <c r="J15" s="24">
        <v>626</v>
      </c>
      <c r="K15" s="24">
        <v>633</v>
      </c>
      <c r="L15" s="24">
        <v>638.736</v>
      </c>
      <c r="M15" s="24">
        <v>644</v>
      </c>
      <c r="N15" s="24">
        <f>624.562</f>
        <v>624.562</v>
      </c>
      <c r="O15" s="24">
        <v>605.655</v>
      </c>
      <c r="P15" s="24">
        <v>560.842</v>
      </c>
      <c r="Q15" s="24">
        <v>539.88</v>
      </c>
      <c r="R15" s="24">
        <v>628.819</v>
      </c>
      <c r="S15" s="24">
        <v>630.074</v>
      </c>
      <c r="T15" s="24">
        <v>719.206</v>
      </c>
      <c r="U15" s="29">
        <v>744.849</v>
      </c>
      <c r="V15" s="29">
        <v>777.96</v>
      </c>
      <c r="W15" s="37">
        <v>907.7</v>
      </c>
      <c r="X15" s="39">
        <v>782.306</v>
      </c>
      <c r="Y15" s="29">
        <v>925.948</v>
      </c>
      <c r="Z15" s="29">
        <v>948.143</v>
      </c>
      <c r="AA15" s="38">
        <v>946.759</v>
      </c>
    </row>
    <row r="16" spans="1:27" ht="18">
      <c r="A16" s="30"/>
      <c r="B16" s="31"/>
      <c r="C16" s="32"/>
      <c r="D16" s="32"/>
      <c r="E16" s="32"/>
      <c r="F16" s="32"/>
      <c r="G16" s="32"/>
      <c r="H16" s="32"/>
      <c r="I16" s="32"/>
      <c r="J16" s="32"/>
      <c r="K16" s="32"/>
      <c r="L16" s="32"/>
      <c r="M16" s="32"/>
      <c r="N16" s="32"/>
      <c r="O16" s="32"/>
      <c r="P16" s="32"/>
      <c r="Q16" s="32"/>
      <c r="R16" s="32"/>
      <c r="S16" s="32"/>
      <c r="T16" s="32"/>
      <c r="U16" s="32"/>
      <c r="V16" s="32"/>
      <c r="W16" s="32"/>
      <c r="X16" s="40"/>
      <c r="Y16" s="32"/>
      <c r="Z16" s="32"/>
      <c r="AA16" s="33"/>
    </row>
    <row r="17" spans="1:27" ht="18">
      <c r="A17" s="14"/>
      <c r="B17" s="34"/>
      <c r="C17" s="35"/>
      <c r="D17" s="35"/>
      <c r="E17" s="35"/>
      <c r="F17" s="35"/>
      <c r="G17" s="35"/>
      <c r="H17" s="35"/>
      <c r="I17" s="35"/>
      <c r="J17" s="35"/>
      <c r="K17" s="35"/>
      <c r="L17" s="35"/>
      <c r="M17" s="35"/>
      <c r="N17" s="35"/>
      <c r="O17" s="35"/>
      <c r="P17" s="35"/>
      <c r="Q17" s="35"/>
      <c r="R17" s="35"/>
      <c r="S17" s="26"/>
      <c r="T17" s="26"/>
      <c r="U17" s="26"/>
      <c r="V17" s="26"/>
      <c r="W17" s="26"/>
      <c r="X17" s="26"/>
      <c r="Y17" s="26"/>
      <c r="Z17" s="26"/>
      <c r="AA17" s="36"/>
    </row>
    <row r="18" spans="1:27" ht="20.25">
      <c r="A18" s="18" t="s">
        <v>8</v>
      </c>
      <c r="B18" s="19"/>
      <c r="C18" s="26"/>
      <c r="D18" s="26"/>
      <c r="E18" s="26"/>
      <c r="F18" s="26"/>
      <c r="G18" s="26"/>
      <c r="H18" s="26"/>
      <c r="I18" s="26"/>
      <c r="J18" s="26"/>
      <c r="K18" s="26"/>
      <c r="L18" s="26"/>
      <c r="M18" s="26"/>
      <c r="N18" s="26"/>
      <c r="O18" s="26"/>
      <c r="P18" s="26"/>
      <c r="Q18" s="26"/>
      <c r="R18" s="26"/>
      <c r="S18" s="26"/>
      <c r="T18" s="26"/>
      <c r="U18" s="26"/>
      <c r="V18" s="26"/>
      <c r="W18" s="26"/>
      <c r="X18" s="26"/>
      <c r="Y18" s="26"/>
      <c r="Z18" s="26"/>
      <c r="AA18" s="36"/>
    </row>
    <row r="19" spans="1:27" ht="18">
      <c r="A19" s="22" t="s">
        <v>3</v>
      </c>
      <c r="B19" s="23"/>
      <c r="C19" s="24"/>
      <c r="D19" s="24"/>
      <c r="E19" s="24">
        <v>107</v>
      </c>
      <c r="F19" s="24">
        <v>110</v>
      </c>
      <c r="G19" s="24">
        <v>122</v>
      </c>
      <c r="H19" s="24">
        <v>145</v>
      </c>
      <c r="I19" s="24">
        <v>171</v>
      </c>
      <c r="J19" s="24">
        <v>197</v>
      </c>
      <c r="K19" s="24">
        <v>230</v>
      </c>
      <c r="L19" s="24">
        <v>292</v>
      </c>
      <c r="M19" s="24">
        <v>360</v>
      </c>
      <c r="N19" s="24">
        <v>449.63126</v>
      </c>
      <c r="O19" s="24">
        <v>597.331</v>
      </c>
      <c r="P19" s="24">
        <v>777.30611</v>
      </c>
      <c r="Q19" s="24">
        <v>941.43132</v>
      </c>
      <c r="R19" s="24">
        <v>1035</v>
      </c>
      <c r="S19" s="24">
        <v>1026.99533</v>
      </c>
      <c r="T19" s="24">
        <v>905.579</v>
      </c>
      <c r="U19" s="29">
        <v>950.462</v>
      </c>
      <c r="V19" s="29">
        <v>938.315</v>
      </c>
      <c r="W19" s="26">
        <v>889.099475</v>
      </c>
      <c r="X19" s="26">
        <v>849.162517</v>
      </c>
      <c r="Y19" s="29">
        <v>856.196392</v>
      </c>
      <c r="Z19" s="29">
        <v>853.95445552</v>
      </c>
      <c r="AA19" s="36">
        <f>'[1]gaming machines (not casino)'!C11</f>
        <v>825.9956370100007</v>
      </c>
    </row>
    <row r="20" spans="1:27" ht="18">
      <c r="A20" s="22" t="s">
        <v>7</v>
      </c>
      <c r="B20" s="23"/>
      <c r="C20" s="24"/>
      <c r="D20" s="24"/>
      <c r="E20" s="24"/>
      <c r="F20" s="24"/>
      <c r="G20" s="24"/>
      <c r="H20" s="24"/>
      <c r="I20" s="24"/>
      <c r="J20" s="24"/>
      <c r="K20" s="24"/>
      <c r="L20" s="24"/>
      <c r="M20" s="24"/>
      <c r="N20" s="24"/>
      <c r="O20" s="24"/>
      <c r="P20" s="24"/>
      <c r="Q20" s="24"/>
      <c r="R20" s="24"/>
      <c r="S20" s="24"/>
      <c r="T20" s="24"/>
      <c r="U20" s="29"/>
      <c r="V20" s="29">
        <v>9157.573</v>
      </c>
      <c r="W20" s="26">
        <v>8702.778658</v>
      </c>
      <c r="X20" s="27">
        <v>8315.733311999998</v>
      </c>
      <c r="Y20" s="29">
        <v>8365.349815</v>
      </c>
      <c r="Z20" s="29">
        <v>8391.47422748</v>
      </c>
      <c r="AA20" s="28">
        <f>AA21-AA19</f>
        <v>8169.004362989999</v>
      </c>
    </row>
    <row r="21" spans="1:27" ht="18">
      <c r="A21" s="22" t="s">
        <v>5</v>
      </c>
      <c r="B21" s="23"/>
      <c r="C21" s="24"/>
      <c r="D21" s="24"/>
      <c r="E21" s="24"/>
      <c r="F21" s="24"/>
      <c r="G21" s="24"/>
      <c r="H21" s="24"/>
      <c r="I21" s="24"/>
      <c r="J21" s="24"/>
      <c r="K21" s="24"/>
      <c r="L21" s="24"/>
      <c r="M21" s="24"/>
      <c r="N21" s="24"/>
      <c r="O21" s="24"/>
      <c r="P21" s="24"/>
      <c r="Q21" s="24"/>
      <c r="R21" s="24"/>
      <c r="S21" s="24"/>
      <c r="T21" s="24"/>
      <c r="U21" s="29"/>
      <c r="V21" s="29">
        <v>10095.888</v>
      </c>
      <c r="W21" s="26">
        <v>9591.878133</v>
      </c>
      <c r="X21" s="27">
        <v>9164.895829</v>
      </c>
      <c r="Y21" s="29">
        <v>9221.546207</v>
      </c>
      <c r="Z21" s="29">
        <v>9245.428683</v>
      </c>
      <c r="AA21" s="28">
        <v>8995</v>
      </c>
    </row>
    <row r="22" spans="1:27" ht="18">
      <c r="A22" s="30"/>
      <c r="B22" s="31"/>
      <c r="C22" s="32"/>
      <c r="D22" s="32"/>
      <c r="E22" s="32"/>
      <c r="F22" s="32"/>
      <c r="G22" s="32"/>
      <c r="H22" s="32"/>
      <c r="I22" s="32"/>
      <c r="J22" s="32"/>
      <c r="K22" s="32"/>
      <c r="L22" s="32"/>
      <c r="M22" s="32"/>
      <c r="N22" s="32"/>
      <c r="O22" s="32"/>
      <c r="P22" s="32"/>
      <c r="Q22" s="32"/>
      <c r="R22" s="32"/>
      <c r="S22" s="32"/>
      <c r="T22" s="32"/>
      <c r="U22" s="32"/>
      <c r="V22" s="32"/>
      <c r="W22" s="32"/>
      <c r="X22" s="32"/>
      <c r="Y22" s="32"/>
      <c r="Z22" s="32"/>
      <c r="AA22" s="33"/>
    </row>
    <row r="23" spans="1:27" ht="18">
      <c r="A23" s="14"/>
      <c r="B23" s="34"/>
      <c r="C23" s="35"/>
      <c r="D23" s="35"/>
      <c r="E23" s="35"/>
      <c r="F23" s="35"/>
      <c r="G23" s="35"/>
      <c r="H23" s="35"/>
      <c r="I23" s="35"/>
      <c r="J23" s="35"/>
      <c r="K23" s="35"/>
      <c r="L23" s="35"/>
      <c r="M23" s="35"/>
      <c r="N23" s="35"/>
      <c r="O23" s="35"/>
      <c r="P23" s="35"/>
      <c r="Q23" s="35"/>
      <c r="R23" s="35"/>
      <c r="S23" s="26"/>
      <c r="T23" s="26"/>
      <c r="U23" s="26"/>
      <c r="V23" s="26"/>
      <c r="W23" s="26"/>
      <c r="X23" s="26"/>
      <c r="Y23" s="26"/>
      <c r="Z23" s="26"/>
      <c r="AA23" s="36"/>
    </row>
    <row r="24" spans="1:27" ht="20.25">
      <c r="A24" s="18" t="s">
        <v>9</v>
      </c>
      <c r="B24" s="19"/>
      <c r="C24" s="26"/>
      <c r="D24" s="26"/>
      <c r="E24" s="26"/>
      <c r="F24" s="26"/>
      <c r="G24" s="26"/>
      <c r="H24" s="26"/>
      <c r="I24" s="26"/>
      <c r="J24" s="26"/>
      <c r="K24" s="26"/>
      <c r="L24" s="26"/>
      <c r="M24" s="26"/>
      <c r="N24" s="26"/>
      <c r="O24" s="26"/>
      <c r="P24" s="26"/>
      <c r="Q24" s="26"/>
      <c r="R24" s="26"/>
      <c r="S24" s="26"/>
      <c r="T24" s="26"/>
      <c r="U24" s="26"/>
      <c r="V24" s="26"/>
      <c r="W24" s="26"/>
      <c r="X24" s="26"/>
      <c r="Y24" s="26"/>
      <c r="Z24" s="26"/>
      <c r="AA24" s="36"/>
    </row>
    <row r="25" spans="1:27" ht="18">
      <c r="A25" s="42" t="s">
        <v>3</v>
      </c>
      <c r="B25" s="19"/>
      <c r="C25" s="26"/>
      <c r="D25" s="26"/>
      <c r="E25" s="26"/>
      <c r="F25" s="26"/>
      <c r="G25" s="26"/>
      <c r="H25" s="26"/>
      <c r="I25" s="26">
        <v>40</v>
      </c>
      <c r="J25" s="26">
        <f>70.4+47</f>
        <v>117.4</v>
      </c>
      <c r="K25" s="26">
        <f>192+49</f>
        <v>241</v>
      </c>
      <c r="L25" s="26">
        <f>191.6+26.741+26.485705</f>
        <v>244.826705</v>
      </c>
      <c r="M25" s="26">
        <v>294</v>
      </c>
      <c r="N25" s="26">
        <v>343.484969</v>
      </c>
      <c r="O25" s="26">
        <v>369.304</v>
      </c>
      <c r="P25" s="26">
        <v>410.001442</v>
      </c>
      <c r="Q25" s="26">
        <v>456.6598</v>
      </c>
      <c r="R25" s="26">
        <v>484</v>
      </c>
      <c r="S25" s="26">
        <v>472.325269</v>
      </c>
      <c r="T25" s="26">
        <v>492.530951</v>
      </c>
      <c r="U25" s="26">
        <v>469.389425</v>
      </c>
      <c r="V25" s="27">
        <v>476.85708699</v>
      </c>
      <c r="W25" s="26">
        <v>465.39930225</v>
      </c>
      <c r="X25" s="27">
        <v>453.9288201</v>
      </c>
      <c r="Y25" s="26">
        <v>471.44099945</v>
      </c>
      <c r="Z25" s="27">
        <v>509.3317715730001</v>
      </c>
      <c r="AA25" s="36">
        <f>'[1]Casino breakdown'!C14</f>
        <v>520.059404</v>
      </c>
    </row>
    <row r="26" spans="1:27" ht="18">
      <c r="A26" s="30"/>
      <c r="B26" s="31"/>
      <c r="C26" s="32"/>
      <c r="D26" s="32"/>
      <c r="E26" s="32"/>
      <c r="F26" s="32"/>
      <c r="G26" s="32"/>
      <c r="H26" s="32"/>
      <c r="I26" s="32"/>
      <c r="J26" s="32"/>
      <c r="K26" s="32"/>
      <c r="L26" s="32"/>
      <c r="M26" s="32"/>
      <c r="N26" s="32"/>
      <c r="O26" s="32"/>
      <c r="P26" s="32"/>
      <c r="Q26" s="32"/>
      <c r="R26" s="32"/>
      <c r="S26" s="32"/>
      <c r="T26" s="32"/>
      <c r="U26" s="32"/>
      <c r="V26" s="32"/>
      <c r="W26" s="32"/>
      <c r="X26" s="32"/>
      <c r="Y26" s="32"/>
      <c r="Z26" s="32"/>
      <c r="AA26" s="33"/>
    </row>
    <row r="27" spans="1:27" ht="18">
      <c r="A27" s="14"/>
      <c r="B27" s="34"/>
      <c r="C27" s="35"/>
      <c r="D27" s="35"/>
      <c r="E27" s="35"/>
      <c r="F27" s="35"/>
      <c r="G27" s="35"/>
      <c r="H27" s="35"/>
      <c r="I27" s="35"/>
      <c r="J27" s="35"/>
      <c r="K27" s="35"/>
      <c r="L27" s="35"/>
      <c r="M27" s="35"/>
      <c r="N27" s="35"/>
      <c r="O27" s="35"/>
      <c r="P27" s="35"/>
      <c r="Q27" s="35"/>
      <c r="R27" s="35"/>
      <c r="S27" s="26"/>
      <c r="T27" s="26"/>
      <c r="U27" s="26"/>
      <c r="V27" s="26"/>
      <c r="W27" s="26"/>
      <c r="X27" s="26"/>
      <c r="Y27" s="26"/>
      <c r="Z27" s="26"/>
      <c r="AA27" s="36"/>
    </row>
    <row r="28" spans="1:27" ht="20.25">
      <c r="A28" s="18" t="s">
        <v>10</v>
      </c>
      <c r="B28" s="19"/>
      <c r="C28" s="26"/>
      <c r="D28" s="26"/>
      <c r="E28" s="26"/>
      <c r="F28" s="26"/>
      <c r="G28" s="26"/>
      <c r="H28" s="26"/>
      <c r="I28" s="26"/>
      <c r="J28" s="26"/>
      <c r="K28" s="26"/>
      <c r="L28" s="26"/>
      <c r="M28" s="26"/>
      <c r="N28" s="26"/>
      <c r="O28" s="26"/>
      <c r="P28" s="26"/>
      <c r="Q28" s="26"/>
      <c r="R28" s="26"/>
      <c r="S28" s="26"/>
      <c r="T28" s="26"/>
      <c r="U28" s="26"/>
      <c r="V28" s="26"/>
      <c r="W28" s="26"/>
      <c r="X28" s="26"/>
      <c r="Y28" s="26"/>
      <c r="Z28" s="26"/>
      <c r="AA28" s="36"/>
    </row>
    <row r="29" spans="1:27" ht="18">
      <c r="A29" s="22" t="s">
        <v>3</v>
      </c>
      <c r="B29" s="23">
        <f aca="true" t="shared" si="0" ref="B29:Z29">B7+B13+B19+B25</f>
        <v>315</v>
      </c>
      <c r="C29" s="26">
        <f t="shared" si="0"/>
        <v>426</v>
      </c>
      <c r="D29" s="26">
        <f t="shared" si="0"/>
        <v>482</v>
      </c>
      <c r="E29" s="26">
        <f t="shared" si="0"/>
        <v>575</v>
      </c>
      <c r="F29" s="26">
        <f t="shared" si="0"/>
        <v>563</v>
      </c>
      <c r="G29" s="26">
        <f t="shared" si="0"/>
        <v>567</v>
      </c>
      <c r="H29" s="26">
        <f t="shared" si="0"/>
        <v>614</v>
      </c>
      <c r="I29" s="26">
        <f t="shared" si="0"/>
        <v>695</v>
      </c>
      <c r="J29" s="26">
        <f t="shared" si="0"/>
        <v>806.4</v>
      </c>
      <c r="K29" s="26">
        <f t="shared" si="0"/>
        <v>973</v>
      </c>
      <c r="L29" s="26">
        <f t="shared" si="0"/>
        <v>1044.903705</v>
      </c>
      <c r="M29" s="26">
        <f t="shared" si="0"/>
        <v>1167</v>
      </c>
      <c r="N29" s="26">
        <f t="shared" si="0"/>
        <v>1296.857229</v>
      </c>
      <c r="O29" s="26">
        <f t="shared" si="0"/>
        <v>1459.0990000000002</v>
      </c>
      <c r="P29" s="26">
        <f t="shared" si="0"/>
        <v>1666.661552</v>
      </c>
      <c r="Q29" s="26">
        <f t="shared" si="0"/>
        <v>1870.76312</v>
      </c>
      <c r="R29" s="26">
        <f t="shared" si="0"/>
        <v>2039.22</v>
      </c>
      <c r="S29" s="26">
        <f t="shared" si="0"/>
        <v>2026.703599</v>
      </c>
      <c r="T29" s="26">
        <f t="shared" si="0"/>
        <v>1977.4729509999997</v>
      </c>
      <c r="U29" s="26">
        <f t="shared" si="0"/>
        <v>2019.5454250000003</v>
      </c>
      <c r="V29" s="26">
        <f t="shared" si="0"/>
        <v>2033.56108699</v>
      </c>
      <c r="W29" s="26">
        <f t="shared" si="0"/>
        <v>2027.5497772499998</v>
      </c>
      <c r="X29" s="26">
        <f t="shared" si="0"/>
        <v>1928.1063371</v>
      </c>
      <c r="Y29" s="26">
        <f t="shared" si="0"/>
        <v>2004.90739145</v>
      </c>
      <c r="Z29" s="26">
        <f t="shared" si="0"/>
        <v>2064.976227093</v>
      </c>
      <c r="AA29" s="36">
        <f>AA7+AA13+AA19+AA25</f>
        <v>2072.164041010001</v>
      </c>
    </row>
    <row r="30" spans="1:27" ht="18.75" thickBot="1">
      <c r="A30" s="43"/>
      <c r="B30" s="44"/>
      <c r="C30" s="44"/>
      <c r="D30" s="44"/>
      <c r="E30" s="44"/>
      <c r="F30" s="44"/>
      <c r="G30" s="44"/>
      <c r="H30" s="44"/>
      <c r="I30" s="44"/>
      <c r="J30" s="44"/>
      <c r="K30" s="44"/>
      <c r="L30" s="44"/>
      <c r="M30" s="44"/>
      <c r="N30" s="45"/>
      <c r="O30" s="45"/>
      <c r="P30" s="44"/>
      <c r="Q30" s="44"/>
      <c r="R30" s="44"/>
      <c r="S30" s="44"/>
      <c r="T30" s="44"/>
      <c r="U30" s="44"/>
      <c r="V30" s="44"/>
      <c r="W30" s="44"/>
      <c r="X30" s="44"/>
      <c r="Y30" s="44"/>
      <c r="Z30" s="44"/>
      <c r="AA30" s="46"/>
    </row>
    <row r="31" spans="1:27" ht="18">
      <c r="A31" s="2"/>
      <c r="B31" s="2"/>
      <c r="C31" s="2"/>
      <c r="D31" s="2"/>
      <c r="E31" s="2"/>
      <c r="F31" s="2"/>
      <c r="G31" s="2"/>
      <c r="H31" s="2"/>
      <c r="I31" s="2"/>
      <c r="J31" s="2"/>
      <c r="K31" s="2"/>
      <c r="L31" s="2"/>
      <c r="M31" s="2"/>
      <c r="N31" s="2"/>
      <c r="O31" s="2"/>
      <c r="P31" s="2"/>
      <c r="Q31" s="2"/>
      <c r="R31" s="2"/>
      <c r="S31" s="2"/>
      <c r="T31" s="2"/>
      <c r="U31" s="3"/>
      <c r="V31" s="3"/>
      <c r="W31" s="3"/>
      <c r="X31" s="3"/>
      <c r="Y31" s="3"/>
      <c r="Z31" s="3"/>
      <c r="AA31" s="61"/>
    </row>
    <row r="32" spans="1:27" ht="20.25">
      <c r="A32" s="47" t="s">
        <v>11</v>
      </c>
      <c r="B32" s="48"/>
      <c r="C32" s="49" t="s">
        <v>12</v>
      </c>
      <c r="D32" s="3"/>
      <c r="E32" s="3"/>
      <c r="F32" s="3"/>
      <c r="G32" s="3"/>
      <c r="H32" s="3"/>
      <c r="I32" s="3"/>
      <c r="J32" s="3"/>
      <c r="K32" s="3"/>
      <c r="L32" s="3"/>
      <c r="M32" s="3"/>
      <c r="N32" s="3"/>
      <c r="O32" s="3"/>
      <c r="P32" s="3"/>
      <c r="Q32" s="3"/>
      <c r="R32" s="3"/>
      <c r="S32" s="3"/>
      <c r="T32" s="2"/>
      <c r="U32" s="3"/>
      <c r="V32" s="3"/>
      <c r="W32" s="3"/>
      <c r="X32" s="3"/>
      <c r="Y32" s="3"/>
      <c r="Z32" s="3"/>
      <c r="AA32" s="62"/>
    </row>
    <row r="33" spans="1:27" ht="20.25">
      <c r="A33" s="47"/>
      <c r="B33" s="48"/>
      <c r="C33" s="49" t="s">
        <v>13</v>
      </c>
      <c r="D33" s="50"/>
      <c r="E33" s="50"/>
      <c r="F33" s="50"/>
      <c r="G33" s="50"/>
      <c r="H33" s="50"/>
      <c r="I33" s="50"/>
      <c r="J33" s="50"/>
      <c r="K33" s="3"/>
      <c r="L33" s="3"/>
      <c r="M33" s="3"/>
      <c r="N33" s="3"/>
      <c r="O33" s="3"/>
      <c r="P33" s="3"/>
      <c r="Q33" s="3"/>
      <c r="R33" s="3"/>
      <c r="S33" s="3"/>
      <c r="T33" s="2"/>
      <c r="U33" s="3"/>
      <c r="V33" s="3"/>
      <c r="W33" s="3"/>
      <c r="X33" s="3"/>
      <c r="Y33" s="3"/>
      <c r="Z33" s="3"/>
      <c r="AA33" s="62"/>
    </row>
    <row r="34" spans="1:27" ht="20.25">
      <c r="A34" s="47" t="s">
        <v>14</v>
      </c>
      <c r="B34" s="48"/>
      <c r="C34" s="49" t="s">
        <v>15</v>
      </c>
      <c r="D34" s="50"/>
      <c r="E34" s="50"/>
      <c r="F34" s="50"/>
      <c r="G34" s="50"/>
      <c r="H34" s="50"/>
      <c r="I34" s="50"/>
      <c r="J34" s="50"/>
      <c r="K34" s="51"/>
      <c r="L34" s="51"/>
      <c r="M34" s="51"/>
      <c r="N34" s="51"/>
      <c r="O34" s="51"/>
      <c r="P34" s="51"/>
      <c r="Q34" s="51"/>
      <c r="R34" s="51"/>
      <c r="S34" s="51"/>
      <c r="T34" s="51"/>
      <c r="U34" s="51"/>
      <c r="V34" s="52"/>
      <c r="W34" s="51"/>
      <c r="X34" s="53"/>
      <c r="Y34" s="53"/>
      <c r="Z34" s="53"/>
      <c r="AA34" s="62"/>
    </row>
    <row r="35" spans="1:27" ht="18">
      <c r="A35" s="3"/>
      <c r="B35" s="48"/>
      <c r="C35" s="49" t="s">
        <v>16</v>
      </c>
      <c r="D35" s="51"/>
      <c r="E35" s="51"/>
      <c r="F35" s="51"/>
      <c r="G35" s="51"/>
      <c r="H35" s="51"/>
      <c r="I35" s="51"/>
      <c r="J35" s="51"/>
      <c r="K35" s="51"/>
      <c r="L35" s="51"/>
      <c r="M35" s="51"/>
      <c r="N35" s="51"/>
      <c r="O35" s="51"/>
      <c r="P35" s="51"/>
      <c r="Q35" s="51"/>
      <c r="R35" s="3"/>
      <c r="S35" s="3"/>
      <c r="T35" s="2"/>
      <c r="U35" s="3"/>
      <c r="V35" s="3"/>
      <c r="W35" s="3"/>
      <c r="X35" s="53"/>
      <c r="Y35" s="53"/>
      <c r="Z35" s="53"/>
      <c r="AA35" s="62"/>
    </row>
    <row r="36" spans="1:26" ht="18">
      <c r="A36" s="3"/>
      <c r="B36" s="48"/>
      <c r="C36" s="51"/>
      <c r="D36" s="51"/>
      <c r="E36" s="51"/>
      <c r="F36" s="51"/>
      <c r="G36" s="51"/>
      <c r="H36" s="51"/>
      <c r="I36" s="51"/>
      <c r="J36" s="51"/>
      <c r="K36" s="51"/>
      <c r="L36" s="51"/>
      <c r="M36" s="51"/>
      <c r="N36" s="51"/>
      <c r="O36" s="51"/>
      <c r="P36" s="51"/>
      <c r="Q36" s="51"/>
      <c r="R36" s="3"/>
      <c r="S36" s="3"/>
      <c r="T36" s="2"/>
      <c r="U36" s="3"/>
      <c r="V36" s="3"/>
      <c r="W36" s="3"/>
      <c r="X36" s="53"/>
      <c r="Y36" s="53"/>
      <c r="Z36" s="53"/>
    </row>
    <row r="37" spans="1:27" ht="18">
      <c r="A37" s="3"/>
      <c r="B37" s="48"/>
      <c r="C37" s="51"/>
      <c r="D37" s="51"/>
      <c r="E37" s="51"/>
      <c r="F37" s="51"/>
      <c r="G37" s="51"/>
      <c r="H37" s="51"/>
      <c r="I37" s="51"/>
      <c r="J37" s="51"/>
      <c r="K37" s="51"/>
      <c r="L37" s="51"/>
      <c r="M37" s="51"/>
      <c r="N37" s="51"/>
      <c r="O37" s="51"/>
      <c r="P37" s="51"/>
      <c r="Q37" s="51"/>
      <c r="R37" s="3"/>
      <c r="S37" s="3"/>
      <c r="T37" s="2"/>
      <c r="U37" s="3"/>
      <c r="V37" s="3"/>
      <c r="W37" s="3"/>
      <c r="X37" s="53"/>
      <c r="Y37" s="53"/>
      <c r="Z37" s="53"/>
      <c r="AA37" s="54"/>
    </row>
    <row r="38" spans="1:27" ht="18">
      <c r="A38" s="3"/>
      <c r="B38" s="3"/>
      <c r="C38" s="3"/>
      <c r="D38" s="3"/>
      <c r="E38" s="3"/>
      <c r="F38" s="3"/>
      <c r="G38" s="3"/>
      <c r="H38" s="3"/>
      <c r="I38" s="3"/>
      <c r="J38" s="3"/>
      <c r="K38" s="3"/>
      <c r="L38" s="3"/>
      <c r="M38" s="3"/>
      <c r="N38" s="3"/>
      <c r="O38" s="3"/>
      <c r="P38" s="3"/>
      <c r="Q38" s="3"/>
      <c r="R38" s="3"/>
      <c r="S38" s="3"/>
      <c r="T38" s="2"/>
      <c r="U38" s="3"/>
      <c r="V38" s="3"/>
      <c r="W38" s="3"/>
      <c r="X38" s="53"/>
      <c r="Y38" s="53"/>
      <c r="Z38" s="53"/>
      <c r="AA38" s="54"/>
    </row>
    <row r="39" spans="1:27" ht="18">
      <c r="A39" s="3"/>
      <c r="B39" s="3"/>
      <c r="C39" s="3"/>
      <c r="D39" s="3"/>
      <c r="E39" s="3"/>
      <c r="F39" s="3"/>
      <c r="G39" s="3"/>
      <c r="H39" s="3"/>
      <c r="I39" s="3"/>
      <c r="J39" s="3"/>
      <c r="K39" s="3"/>
      <c r="L39" s="3"/>
      <c r="M39" s="3"/>
      <c r="N39" s="3"/>
      <c r="O39" s="3"/>
      <c r="P39" s="3"/>
      <c r="Q39" s="3"/>
      <c r="R39" s="3"/>
      <c r="S39" s="3"/>
      <c r="T39" s="2"/>
      <c r="U39" s="3"/>
      <c r="V39" s="3"/>
      <c r="W39" s="3"/>
      <c r="X39" s="53"/>
      <c r="Y39" s="53"/>
      <c r="Z39" s="53"/>
      <c r="AA39" s="54"/>
    </row>
    <row r="40" spans="1:26" ht="18">
      <c r="A40" s="3"/>
      <c r="B40" s="3"/>
      <c r="C40" s="3"/>
      <c r="D40" s="3"/>
      <c r="E40" s="3"/>
      <c r="F40" s="3"/>
      <c r="G40" s="3"/>
      <c r="H40" s="3"/>
      <c r="I40" s="3"/>
      <c r="J40" s="3"/>
      <c r="K40" s="3"/>
      <c r="L40" s="3"/>
      <c r="M40" s="3"/>
      <c r="N40" s="3"/>
      <c r="O40" s="3"/>
      <c r="P40" s="3"/>
      <c r="Q40" s="3"/>
      <c r="R40" s="3"/>
      <c r="S40" s="3"/>
      <c r="T40" s="2"/>
      <c r="U40" s="3"/>
      <c r="V40" s="3"/>
      <c r="W40" s="3"/>
      <c r="X40" s="53"/>
      <c r="Y40" s="53"/>
      <c r="Z40" s="53"/>
    </row>
    <row r="41" spans="1:26" ht="18">
      <c r="A41" s="55"/>
      <c r="B41" s="3"/>
      <c r="C41" s="3"/>
      <c r="D41" s="3"/>
      <c r="E41" s="3"/>
      <c r="F41" s="3"/>
      <c r="G41" s="3"/>
      <c r="H41" s="3"/>
      <c r="I41" s="3"/>
      <c r="J41" s="3"/>
      <c r="K41" s="3"/>
      <c r="L41" s="3"/>
      <c r="M41" s="3"/>
      <c r="N41" s="3"/>
      <c r="O41" s="3"/>
      <c r="P41" s="3"/>
      <c r="Q41" s="3"/>
      <c r="R41" s="3"/>
      <c r="S41" s="3"/>
      <c r="T41" s="2"/>
      <c r="U41" s="3"/>
      <c r="V41" s="3"/>
      <c r="W41" s="3"/>
      <c r="X41" s="53"/>
      <c r="Y41" s="53"/>
      <c r="Z41" s="53"/>
    </row>
    <row r="42" spans="17:27" ht="12.75">
      <c r="Q42" s="5"/>
      <c r="R42" s="5"/>
      <c r="S42" s="5"/>
      <c r="T42" s="5"/>
      <c r="U42" s="5"/>
      <c r="V42" s="5"/>
      <c r="W42" s="5"/>
      <c r="X42" s="5"/>
      <c r="Y42" s="5"/>
      <c r="Z42" s="5"/>
      <c r="AA42" s="41"/>
    </row>
    <row r="43" spans="16:27" ht="12.75">
      <c r="P43" s="56"/>
      <c r="Q43" s="57"/>
      <c r="R43" s="58"/>
      <c r="S43" s="57"/>
      <c r="T43" s="57"/>
      <c r="U43" s="57"/>
      <c r="V43" s="57"/>
      <c r="W43" s="57"/>
      <c r="X43" s="57"/>
      <c r="Y43" s="57"/>
      <c r="Z43" s="57"/>
      <c r="AA43" s="59"/>
    </row>
    <row r="44" spans="16:27" ht="12.75">
      <c r="P44" s="56"/>
      <c r="Q44" s="58"/>
      <c r="R44" s="60"/>
      <c r="S44" s="58"/>
      <c r="T44" s="60"/>
      <c r="U44" s="58"/>
      <c r="V44" s="60"/>
      <c r="W44" s="58"/>
      <c r="X44" s="60"/>
      <c r="Y44" s="58"/>
      <c r="Z44" s="58"/>
      <c r="AA44" s="60"/>
    </row>
    <row r="45" spans="17:27" ht="12.75">
      <c r="Q45" s="5"/>
      <c r="R45" s="5"/>
      <c r="S45" s="5"/>
      <c r="T45" s="5"/>
      <c r="U45" s="5"/>
      <c r="V45" s="5"/>
      <c r="W45" s="5"/>
      <c r="X45" s="5"/>
      <c r="Y45" s="5"/>
      <c r="Z45" s="5"/>
      <c r="AA45" s="41"/>
    </row>
    <row r="46" ht="12.75">
      <c r="AA46" s="56"/>
    </row>
    <row r="48" spans="1:2" ht="20.25">
      <c r="A48" s="47"/>
      <c r="B48" s="51"/>
    </row>
    <row r="49" spans="1:2" ht="18">
      <c r="A49" s="2"/>
      <c r="B49" s="3"/>
    </row>
    <row r="50" spans="1:2" ht="20.25">
      <c r="A50" s="47"/>
      <c r="B50" s="51"/>
    </row>
    <row r="51" spans="1:2" ht="18">
      <c r="A51" s="2"/>
      <c r="B51" s="51"/>
    </row>
    <row r="52" spans="1:2" ht="18">
      <c r="A52" s="3"/>
      <c r="B52" s="51"/>
    </row>
  </sheetData>
  <sheetProtection/>
  <mergeCells count="1">
    <mergeCell ref="AA31:AA35"/>
  </mergeCells>
  <printOptions horizontalCentered="1"/>
  <pageMargins left="0.3937007874015748" right="0.3937007874015748" top="1.0236220472440944" bottom="0.4724409448818898" header="0.5118110236220472" footer="0.5118110236220472"/>
  <pageSetup fitToHeight="1" fitToWidth="1" horizontalDpi="600" verticalDpi="600" orientation="landscape" paperSize="9" scale="56" r:id="rId2"/>
  <headerFooter alignWithMargins="0">
    <oddHeader>&amp;C&amp;"Arial,Bold"&amp;24GAMBLING EXPENDITURE STATISTICS 1989-2013</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Internal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Gross</dc:creator>
  <cp:keywords/>
  <dc:description/>
  <cp:lastModifiedBy>taylorn</cp:lastModifiedBy>
  <cp:lastPrinted>2013-12-03T02:48:31Z</cp:lastPrinted>
  <dcterms:created xsi:type="dcterms:W3CDTF">2013-12-03T02:28:11Z</dcterms:created>
  <dcterms:modified xsi:type="dcterms:W3CDTF">2014-03-24T20:09:06Z</dcterms:modified>
  <cp:category/>
  <cp:version/>
  <cp:contentType/>
  <cp:contentStatus/>
</cp:coreProperties>
</file>